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630\"/>
    </mc:Choice>
  </mc:AlternateContent>
  <xr:revisionPtr revIDLastSave="0" documentId="13_ncr:1_{863FBDE8-92C4-44E5-966A-1B36A6819C1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3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K375" i="15" s="1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M66" i="15" s="1"/>
  <c r="P66" i="15" s="1"/>
  <c r="O69" i="15"/>
  <c r="P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P36" i="15"/>
  <c r="O36" i="15"/>
  <c r="P35" i="15"/>
  <c r="O35" i="15"/>
  <c r="P34" i="15"/>
  <c r="M34" i="15"/>
  <c r="M33" i="15"/>
  <c r="P33" i="15" s="1"/>
  <c r="M32" i="15"/>
  <c r="P32" i="15" s="1"/>
  <c r="P31" i="15"/>
  <c r="M31" i="15"/>
  <c r="M29" i="15" s="1"/>
  <c r="P29" i="15"/>
  <c r="O25" i="15"/>
  <c r="N25" i="15"/>
  <c r="M25" i="15"/>
  <c r="P25" i="15" s="1"/>
  <c r="L25" i="15"/>
  <c r="N24" i="15"/>
  <c r="M24" i="15"/>
  <c r="P24" i="15" s="1"/>
  <c r="P23" i="15"/>
  <c r="N23" i="15"/>
  <c r="M23" i="15"/>
  <c r="N21" i="15"/>
  <c r="M21" i="15"/>
  <c r="L21" i="15"/>
  <c r="N19" i="15"/>
  <c r="M19" i="15"/>
  <c r="O15" i="15"/>
  <c r="N15" i="15"/>
  <c r="L15" i="15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O352" i="14" s="1"/>
  <c r="N351" i="14"/>
  <c r="L351" i="14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M26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P312" i="14" s="1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L146" i="14"/>
  <c r="L145" i="14"/>
  <c r="N144" i="14"/>
  <c r="M144" i="14"/>
  <c r="M142" i="14" s="1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P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L54" i="14"/>
  <c r="N49" i="14"/>
  <c r="L49" i="14"/>
  <c r="O49" i="14" s="1"/>
  <c r="L47" i="14"/>
  <c r="L46" i="14"/>
  <c r="N45" i="14"/>
  <c r="M45" i="14"/>
  <c r="M43" i="14" s="1"/>
  <c r="P42" i="14"/>
  <c r="N42" i="14"/>
  <c r="M42" i="14"/>
  <c r="L42" i="14"/>
  <c r="P36" i="14"/>
  <c r="O36" i="14"/>
  <c r="P35" i="14"/>
  <c r="O35" i="14"/>
  <c r="M34" i="14"/>
  <c r="P34" i="14" s="1"/>
  <c r="P33" i="14"/>
  <c r="M33" i="14"/>
  <c r="M32" i="14"/>
  <c r="M30" i="14" s="1"/>
  <c r="P31" i="14"/>
  <c r="M31" i="14"/>
  <c r="M29" i="14"/>
  <c r="P29" i="14" s="1"/>
  <c r="N25" i="14"/>
  <c r="M25" i="14"/>
  <c r="P25" i="14" s="1"/>
  <c r="L25" i="14"/>
  <c r="O25" i="14" s="1"/>
  <c r="P24" i="14"/>
  <c r="N24" i="14"/>
  <c r="M24" i="14"/>
  <c r="N23" i="14"/>
  <c r="M23" i="14"/>
  <c r="P23" i="14" s="1"/>
  <c r="O21" i="14"/>
  <c r="N21" i="14"/>
  <c r="N19" i="14" s="1"/>
  <c r="M21" i="14"/>
  <c r="M19" i="14" s="1"/>
  <c r="L21" i="14"/>
  <c r="L19" i="14" s="1"/>
  <c r="O15" i="14"/>
  <c r="N15" i="14"/>
  <c r="L15" i="14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O311" i="13"/>
  <c r="N311" i="13"/>
  <c r="M311" i="13"/>
  <c r="P311" i="13" s="1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M53" i="13" s="1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M43" i="13" s="1"/>
  <c r="M41" i="13" s="1"/>
  <c r="P42" i="13"/>
  <c r="N42" i="13"/>
  <c r="M42" i="13"/>
  <c r="L42" i="13"/>
  <c r="O42" i="13" s="1"/>
  <c r="P36" i="13"/>
  <c r="O36" i="13"/>
  <c r="P35" i="13"/>
  <c r="O35" i="13"/>
  <c r="P34" i="13"/>
  <c r="M34" i="13"/>
  <c r="M33" i="13"/>
  <c r="P33" i="13" s="1"/>
  <c r="P32" i="13"/>
  <c r="M32" i="13"/>
  <c r="M31" i="13"/>
  <c r="M29" i="13" s="1"/>
  <c r="M30" i="13"/>
  <c r="P30" i="13" s="1"/>
  <c r="P25" i="13"/>
  <c r="N25" i="13"/>
  <c r="N15" i="13" s="1"/>
  <c r="M25" i="13"/>
  <c r="L25" i="13"/>
  <c r="O25" i="13" s="1"/>
  <c r="N24" i="13"/>
  <c r="M24" i="13"/>
  <c r="P24" i="13" s="1"/>
  <c r="P23" i="13"/>
  <c r="N23" i="13"/>
  <c r="M23" i="13"/>
  <c r="N21" i="13"/>
  <c r="M21" i="13"/>
  <c r="P21" i="13" s="1"/>
  <c r="L21" i="13"/>
  <c r="O21" i="13" s="1"/>
  <c r="L19" i="13"/>
  <c r="O19" i="13" s="1"/>
  <c r="M15" i="13"/>
  <c r="P15" i="13" s="1"/>
  <c r="L15" i="13"/>
  <c r="O15" i="13" s="1"/>
  <c r="P14" i="13"/>
  <c r="M14" i="13"/>
  <c r="M13" i="13"/>
  <c r="P13" i="13" s="1"/>
  <c r="P11" i="13"/>
  <c r="M11" i="13"/>
  <c r="M9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1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P68" i="12" s="1"/>
  <c r="O69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N54" i="12"/>
  <c r="M54" i="12"/>
  <c r="L54" i="12"/>
  <c r="O54" i="12" s="1"/>
  <c r="N49" i="12"/>
  <c r="L49" i="12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M34" i="12"/>
  <c r="P34" i="12" s="1"/>
  <c r="P33" i="12"/>
  <c r="M33" i="12"/>
  <c r="M32" i="12"/>
  <c r="M31" i="12"/>
  <c r="P31" i="12" s="1"/>
  <c r="P29" i="12"/>
  <c r="M29" i="12"/>
  <c r="P25" i="12"/>
  <c r="N25" i="12"/>
  <c r="M25" i="12"/>
  <c r="L25" i="12"/>
  <c r="O25" i="12" s="1"/>
  <c r="N24" i="12"/>
  <c r="M24" i="12"/>
  <c r="M14" i="12" s="1"/>
  <c r="P14" i="12" s="1"/>
  <c r="N23" i="12"/>
  <c r="M23" i="12"/>
  <c r="P23" i="12" s="1"/>
  <c r="N21" i="12"/>
  <c r="M21" i="12"/>
  <c r="P21" i="12" s="1"/>
  <c r="L21" i="12"/>
  <c r="L19" i="12" s="1"/>
  <c r="N19" i="12"/>
  <c r="N15" i="12"/>
  <c r="M15" i="12"/>
  <c r="P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N272" i="11"/>
  <c r="M272" i="11"/>
  <c r="P272" i="11" s="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N251" i="11"/>
  <c r="M251" i="11"/>
  <c r="P251" i="11" s="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M49" i="11" s="1"/>
  <c r="L47" i="11"/>
  <c r="L46" i="11"/>
  <c r="N45" i="11"/>
  <c r="M45" i="11"/>
  <c r="P42" i="11"/>
  <c r="N42" i="11"/>
  <c r="M42" i="11"/>
  <c r="L42" i="11"/>
  <c r="P36" i="11"/>
  <c r="O36" i="11"/>
  <c r="P35" i="11"/>
  <c r="O35" i="11"/>
  <c r="M34" i="11"/>
  <c r="P34" i="11" s="1"/>
  <c r="P33" i="11"/>
  <c r="M33" i="11"/>
  <c r="P32" i="11"/>
  <c r="M32" i="11"/>
  <c r="P31" i="11"/>
  <c r="M31" i="11"/>
  <c r="M30" i="11"/>
  <c r="M28" i="11" s="1"/>
  <c r="P28" i="11" s="1"/>
  <c r="M29" i="11"/>
  <c r="P29" i="11" s="1"/>
  <c r="N25" i="11"/>
  <c r="M25" i="11"/>
  <c r="P25" i="11" s="1"/>
  <c r="L25" i="11"/>
  <c r="O25" i="11" s="1"/>
  <c r="P24" i="11"/>
  <c r="N24" i="11"/>
  <c r="M24" i="11"/>
  <c r="N23" i="11"/>
  <c r="M23" i="11"/>
  <c r="P23" i="11" s="1"/>
  <c r="P21" i="11"/>
  <c r="N21" i="11"/>
  <c r="M21" i="11"/>
  <c r="M19" i="11" s="1"/>
  <c r="L21" i="11"/>
  <c r="O21" i="11" s="1"/>
  <c r="N15" i="11"/>
  <c r="M14" i="11"/>
  <c r="P14" i="11" s="1"/>
  <c r="P13" i="11"/>
  <c r="M13" i="11"/>
  <c r="M11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P273" i="10" s="1"/>
  <c r="O274" i="10"/>
  <c r="N272" i="10"/>
  <c r="M272" i="10"/>
  <c r="P272" i="10" s="1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P68" i="10" s="1"/>
  <c r="O69" i="10"/>
  <c r="P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L47" i="10"/>
  <c r="L46" i="10"/>
  <c r="N45" i="10"/>
  <c r="M45" i="10"/>
  <c r="O42" i="10"/>
  <c r="N42" i="10"/>
  <c r="M42" i="10"/>
  <c r="L42" i="10"/>
  <c r="P36" i="10"/>
  <c r="O36" i="10"/>
  <c r="P35" i="10"/>
  <c r="O35" i="10"/>
  <c r="M34" i="10"/>
  <c r="P34" i="10" s="1"/>
  <c r="M33" i="10"/>
  <c r="P33" i="10" s="1"/>
  <c r="P32" i="10"/>
  <c r="M32" i="10"/>
  <c r="P31" i="10"/>
  <c r="M31" i="10"/>
  <c r="M29" i="10" s="1"/>
  <c r="M30" i="10"/>
  <c r="P30" i="10" s="1"/>
  <c r="P25" i="10"/>
  <c r="N25" i="10"/>
  <c r="N15" i="10" s="1"/>
  <c r="M25" i="10"/>
  <c r="L25" i="10"/>
  <c r="P24" i="10"/>
  <c r="N24" i="10"/>
  <c r="M24" i="10"/>
  <c r="P23" i="10"/>
  <c r="N23" i="10"/>
  <c r="M23" i="10"/>
  <c r="P21" i="10"/>
  <c r="O21" i="10"/>
  <c r="N21" i="10"/>
  <c r="M21" i="10"/>
  <c r="M19" i="10" s="1"/>
  <c r="L21" i="10"/>
  <c r="L19" i="10" s="1"/>
  <c r="N19" i="10"/>
  <c r="M15" i="10"/>
  <c r="P15" i="10" s="1"/>
  <c r="M14" i="10"/>
  <c r="P14" i="10" s="1"/>
  <c r="M13" i="10"/>
  <c r="P13" i="10" s="1"/>
  <c r="M11" i="10"/>
  <c r="J677" i="9"/>
  <c r="J676" i="9"/>
  <c r="J675" i="9"/>
  <c r="J674" i="9"/>
  <c r="J673" i="9"/>
  <c r="J672" i="9"/>
  <c r="N671" i="9"/>
  <c r="L671" i="9"/>
  <c r="O671" i="9" s="1"/>
  <c r="I671" i="9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J512" i="9"/>
  <c r="I512" i="9"/>
  <c r="K512" i="9" s="1"/>
  <c r="J511" i="9"/>
  <c r="I511" i="9"/>
  <c r="K511" i="9" s="1"/>
  <c r="J510" i="9"/>
  <c r="I510" i="9"/>
  <c r="K510" i="9" s="1"/>
  <c r="J509" i="9"/>
  <c r="I509" i="9"/>
  <c r="J508" i="9"/>
  <c r="I508" i="9"/>
  <c r="K508" i="9" s="1"/>
  <c r="J507" i="9"/>
  <c r="I507" i="9"/>
  <c r="K507" i="9" s="1"/>
  <c r="J506" i="9"/>
  <c r="I506" i="9"/>
  <c r="K506" i="9" s="1"/>
  <c r="J505" i="9"/>
  <c r="I505" i="9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M68" i="9" s="1"/>
  <c r="M66" i="9" s="1"/>
  <c r="O69" i="9"/>
  <c r="O67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P34" i="9"/>
  <c r="M34" i="9"/>
  <c r="P33" i="9"/>
  <c r="M33" i="9"/>
  <c r="M32" i="9"/>
  <c r="P32" i="9" s="1"/>
  <c r="M31" i="9"/>
  <c r="P31" i="9" s="1"/>
  <c r="M30" i="9"/>
  <c r="P30" i="9" s="1"/>
  <c r="M29" i="9"/>
  <c r="M28" i="9" s="1"/>
  <c r="P28" i="9" s="1"/>
  <c r="P25" i="9"/>
  <c r="O25" i="9"/>
  <c r="N25" i="9"/>
  <c r="M25" i="9"/>
  <c r="L25" i="9"/>
  <c r="P24" i="9"/>
  <c r="N24" i="9"/>
  <c r="M24" i="9"/>
  <c r="P23" i="9"/>
  <c r="N23" i="9"/>
  <c r="M23" i="9"/>
  <c r="M13" i="9" s="1"/>
  <c r="P13" i="9" s="1"/>
  <c r="O21" i="9"/>
  <c r="N21" i="9"/>
  <c r="M21" i="9"/>
  <c r="M11" i="9" s="1"/>
  <c r="L21" i="9"/>
  <c r="N19" i="9"/>
  <c r="L19" i="9"/>
  <c r="P15" i="9"/>
  <c r="N15" i="9"/>
  <c r="M15" i="9"/>
  <c r="L15" i="9"/>
  <c r="O15" i="9" s="1"/>
  <c r="M14" i="9"/>
  <c r="P14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P252" i="8" s="1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P141" i="8" s="1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P96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P67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M43" i="8" s="1"/>
  <c r="M41" i="8" s="1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M32" i="8"/>
  <c r="P32" i="8" s="1"/>
  <c r="P31" i="8"/>
  <c r="M31" i="8"/>
  <c r="M30" i="8"/>
  <c r="M28" i="8" s="1"/>
  <c r="P28" i="8" s="1"/>
  <c r="P29" i="8"/>
  <c r="M29" i="8"/>
  <c r="O25" i="8"/>
  <c r="N25" i="8"/>
  <c r="M25" i="8"/>
  <c r="P25" i="8" s="1"/>
  <c r="L25" i="8"/>
  <c r="L19" i="8" s="1"/>
  <c r="P24" i="8"/>
  <c r="N24" i="8"/>
  <c r="M24" i="8"/>
  <c r="N23" i="8"/>
  <c r="M23" i="8"/>
  <c r="P23" i="8" s="1"/>
  <c r="O21" i="8"/>
  <c r="N21" i="8"/>
  <c r="N19" i="8" s="1"/>
  <c r="M21" i="8"/>
  <c r="M19" i="8" s="1"/>
  <c r="L21" i="8"/>
  <c r="N15" i="8"/>
  <c r="L15" i="8"/>
  <c r="O15" i="8" s="1"/>
  <c r="M14" i="8"/>
  <c r="P14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4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M26" i="7" s="1"/>
  <c r="M16" i="7" s="1"/>
  <c r="L335" i="7"/>
  <c r="L334" i="7"/>
  <c r="N333" i="7"/>
  <c r="M333" i="7"/>
  <c r="O332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P312" i="7" s="1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L47" i="7"/>
  <c r="L46" i="7"/>
  <c r="N45" i="7"/>
  <c r="M45" i="7"/>
  <c r="M43" i="7" s="1"/>
  <c r="M41" i="7" s="1"/>
  <c r="P42" i="7"/>
  <c r="N42" i="7"/>
  <c r="M42" i="7"/>
  <c r="L42" i="7"/>
  <c r="O42" i="7" s="1"/>
  <c r="P36" i="7"/>
  <c r="O36" i="7"/>
  <c r="P35" i="7"/>
  <c r="O35" i="7"/>
  <c r="M34" i="7"/>
  <c r="P34" i="7" s="1"/>
  <c r="P33" i="7"/>
  <c r="M33" i="7"/>
  <c r="M32" i="7"/>
  <c r="M31" i="7"/>
  <c r="P31" i="7" s="1"/>
  <c r="M29" i="7"/>
  <c r="P29" i="7" s="1"/>
  <c r="N25" i="7"/>
  <c r="N15" i="7" s="1"/>
  <c r="M25" i="7"/>
  <c r="P25" i="7" s="1"/>
  <c r="L25" i="7"/>
  <c r="O25" i="7" s="1"/>
  <c r="P24" i="7"/>
  <c r="N24" i="7"/>
  <c r="M24" i="7"/>
  <c r="N23" i="7"/>
  <c r="M23" i="7"/>
  <c r="P21" i="7"/>
  <c r="O21" i="7"/>
  <c r="N21" i="7"/>
  <c r="M21" i="7"/>
  <c r="L21" i="7"/>
  <c r="L19" i="7" s="1"/>
  <c r="N19" i="7"/>
  <c r="P15" i="7"/>
  <c r="M15" i="7"/>
  <c r="L15" i="7"/>
  <c r="O15" i="7" s="1"/>
  <c r="M14" i="7"/>
  <c r="P14" i="7" s="1"/>
  <c r="M11" i="7"/>
  <c r="P11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J345" i="6"/>
  <c r="I345" i="6"/>
  <c r="J344" i="6"/>
  <c r="I344" i="6"/>
  <c r="K344" i="6" s="1"/>
  <c r="J343" i="6"/>
  <c r="I343" i="6"/>
  <c r="J342" i="6"/>
  <c r="I342" i="6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P311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P273" i="6" s="1"/>
  <c r="O274" i="6"/>
  <c r="N272" i="6"/>
  <c r="M272" i="6"/>
  <c r="P272" i="6" s="1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N251" i="6"/>
  <c r="M251" i="6"/>
  <c r="P251" i="6" s="1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P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O54" i="6"/>
  <c r="N54" i="6"/>
  <c r="M54" i="6"/>
  <c r="P54" i="6" s="1"/>
  <c r="L54" i="6"/>
  <c r="N49" i="6"/>
  <c r="L49" i="6"/>
  <c r="L47" i="6"/>
  <c r="L46" i="6"/>
  <c r="N45" i="6"/>
  <c r="M45" i="6"/>
  <c r="O42" i="6"/>
  <c r="N42" i="6"/>
  <c r="M42" i="6"/>
  <c r="L42" i="6"/>
  <c r="P36" i="6"/>
  <c r="O36" i="6"/>
  <c r="P35" i="6"/>
  <c r="O35" i="6"/>
  <c r="M34" i="6"/>
  <c r="P34" i="6" s="1"/>
  <c r="M33" i="6"/>
  <c r="P33" i="6" s="1"/>
  <c r="P32" i="6"/>
  <c r="M32" i="6"/>
  <c r="M30" i="6" s="1"/>
  <c r="P31" i="6"/>
  <c r="M31" i="6"/>
  <c r="M29" i="6" s="1"/>
  <c r="P29" i="6" s="1"/>
  <c r="P25" i="6"/>
  <c r="O25" i="6"/>
  <c r="N25" i="6"/>
  <c r="N15" i="6" s="1"/>
  <c r="M25" i="6"/>
  <c r="L25" i="6"/>
  <c r="N24" i="6"/>
  <c r="M24" i="6"/>
  <c r="P24" i="6" s="1"/>
  <c r="P23" i="6"/>
  <c r="N23" i="6"/>
  <c r="M23" i="6"/>
  <c r="O21" i="6"/>
  <c r="N21" i="6"/>
  <c r="M21" i="6"/>
  <c r="M19" i="6" s="1"/>
  <c r="L21" i="6"/>
  <c r="N19" i="6"/>
  <c r="L19" i="6"/>
  <c r="O19" i="6" s="1"/>
  <c r="O15" i="6"/>
  <c r="M15" i="6"/>
  <c r="P15" i="6" s="1"/>
  <c r="L15" i="6"/>
  <c r="P14" i="6"/>
  <c r="M14" i="6"/>
  <c r="P13" i="6"/>
  <c r="M13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J667" i="5"/>
  <c r="J666" i="5"/>
  <c r="N665" i="5"/>
  <c r="L665" i="5"/>
  <c r="O665" i="5" s="1"/>
  <c r="J665" i="5"/>
  <c r="I665" i="5"/>
  <c r="J663" i="5"/>
  <c r="I663" i="5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4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N553" i="5"/>
  <c r="L553" i="5"/>
  <c r="O553" i="5" s="1"/>
  <c r="N552" i="5"/>
  <c r="L552" i="5"/>
  <c r="N551" i="5"/>
  <c r="L551" i="5"/>
  <c r="O551" i="5" s="1"/>
  <c r="J551" i="5"/>
  <c r="I551" i="5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P271" i="5" s="1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M220" i="5" s="1"/>
  <c r="O223" i="5"/>
  <c r="P221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P141" i="5" s="1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M118" i="5" s="1"/>
  <c r="P118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L59" i="5"/>
  <c r="L58" i="5"/>
  <c r="N57" i="5"/>
  <c r="M57" i="5"/>
  <c r="O54" i="5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M41" i="5" s="1"/>
  <c r="P42" i="5"/>
  <c r="O42" i="5"/>
  <c r="N42" i="5"/>
  <c r="M42" i="5"/>
  <c r="L42" i="5"/>
  <c r="P36" i="5"/>
  <c r="O36" i="5"/>
  <c r="P35" i="5"/>
  <c r="O35" i="5"/>
  <c r="M34" i="5"/>
  <c r="M14" i="5" s="1"/>
  <c r="P14" i="5" s="1"/>
  <c r="P33" i="5"/>
  <c r="M33" i="5"/>
  <c r="P32" i="5"/>
  <c r="M32" i="5"/>
  <c r="P31" i="5"/>
  <c r="M31" i="5"/>
  <c r="M29" i="5" s="1"/>
  <c r="M30" i="5"/>
  <c r="P30" i="5" s="1"/>
  <c r="O25" i="5"/>
  <c r="N25" i="5"/>
  <c r="M25" i="5"/>
  <c r="P25" i="5" s="1"/>
  <c r="L25" i="5"/>
  <c r="P24" i="5"/>
  <c r="N24" i="5"/>
  <c r="M24" i="5"/>
  <c r="P23" i="5"/>
  <c r="N23" i="5"/>
  <c r="M23" i="5"/>
  <c r="O21" i="5"/>
  <c r="N21" i="5"/>
  <c r="N19" i="5" s="1"/>
  <c r="M21" i="5"/>
  <c r="M19" i="5" s="1"/>
  <c r="L21" i="5"/>
  <c r="O19" i="5"/>
  <c r="L19" i="5"/>
  <c r="O15" i="5"/>
  <c r="N15" i="5"/>
  <c r="L15" i="5"/>
  <c r="P13" i="5"/>
  <c r="M13" i="5"/>
  <c r="J677" i="4"/>
  <c r="J676" i="4"/>
  <c r="J675" i="4"/>
  <c r="J674" i="4"/>
  <c r="J673" i="4"/>
  <c r="J672" i="4"/>
  <c r="N671" i="4"/>
  <c r="L671" i="4"/>
  <c r="I671" i="4"/>
  <c r="K671" i="4" s="1"/>
  <c r="J670" i="4"/>
  <c r="J669" i="4"/>
  <c r="N668" i="4"/>
  <c r="L668" i="4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0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N580" i="4"/>
  <c r="L580" i="4"/>
  <c r="O580" i="4" s="1"/>
  <c r="J580" i="4"/>
  <c r="I580" i="4"/>
  <c r="K580" i="4" s="1"/>
  <c r="J579" i="4"/>
  <c r="I579" i="4"/>
  <c r="K579" i="4" s="1"/>
  <c r="J578" i="4"/>
  <c r="I578" i="4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O293" i="4"/>
  <c r="P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M55" i="4" s="1"/>
  <c r="O54" i="4"/>
  <c r="N54" i="4"/>
  <c r="M54" i="4"/>
  <c r="L54" i="4"/>
  <c r="N49" i="4"/>
  <c r="L49" i="4"/>
  <c r="O49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P33" i="4"/>
  <c r="M33" i="4"/>
  <c r="P32" i="4"/>
  <c r="M32" i="4"/>
  <c r="P31" i="4"/>
  <c r="M31" i="4"/>
  <c r="M29" i="4" s="1"/>
  <c r="M30" i="4"/>
  <c r="P30" i="4" s="1"/>
  <c r="P29" i="4"/>
  <c r="M28" i="4"/>
  <c r="P28" i="4" s="1"/>
  <c r="O25" i="4"/>
  <c r="N25" i="4"/>
  <c r="N15" i="4" s="1"/>
  <c r="M25" i="4"/>
  <c r="L25" i="4"/>
  <c r="P24" i="4"/>
  <c r="N24" i="4"/>
  <c r="M24" i="4"/>
  <c r="P23" i="4"/>
  <c r="N23" i="4"/>
  <c r="M23" i="4"/>
  <c r="M13" i="4" s="1"/>
  <c r="P13" i="4" s="1"/>
  <c r="O21" i="4"/>
  <c r="N21" i="4"/>
  <c r="M21" i="4"/>
  <c r="L21" i="4"/>
  <c r="M19" i="4"/>
  <c r="L19" i="4"/>
  <c r="O19" i="4" s="1"/>
  <c r="O15" i="4"/>
  <c r="L15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J650" i="3"/>
  <c r="I650" i="3"/>
  <c r="K650" i="3" s="1"/>
  <c r="N649" i="3"/>
  <c r="L649" i="3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J483" i="3"/>
  <c r="I483" i="3"/>
  <c r="J482" i="3"/>
  <c r="I482" i="3"/>
  <c r="J481" i="3"/>
  <c r="I481" i="3"/>
  <c r="J480" i="3"/>
  <c r="I480" i="3"/>
  <c r="J479" i="3"/>
  <c r="I479" i="3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M310" i="3" s="1"/>
  <c r="O313" i="3"/>
  <c r="P311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P291" i="3"/>
  <c r="N291" i="3"/>
  <c r="M291" i="3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O221" i="3"/>
  <c r="N221" i="3"/>
  <c r="M221" i="3"/>
  <c r="P221" i="3" s="1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O54" i="3" s="1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P29" i="3" s="1"/>
  <c r="N25" i="3"/>
  <c r="M25" i="3"/>
  <c r="P25" i="3" s="1"/>
  <c r="L25" i="3"/>
  <c r="O25" i="3" s="1"/>
  <c r="N24" i="3"/>
  <c r="M24" i="3"/>
  <c r="P24" i="3" s="1"/>
  <c r="P23" i="3"/>
  <c r="N23" i="3"/>
  <c r="M23" i="3"/>
  <c r="P21" i="3"/>
  <c r="N21" i="3"/>
  <c r="N19" i="3" s="1"/>
  <c r="M21" i="3"/>
  <c r="M19" i="3" s="1"/>
  <c r="L21" i="3"/>
  <c r="O21" i="3" s="1"/>
  <c r="N15" i="3"/>
  <c r="P13" i="3"/>
  <c r="M13" i="3"/>
  <c r="M11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K650" i="2" s="1"/>
  <c r="N649" i="2"/>
  <c r="L649" i="2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3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K593" i="2" s="1"/>
  <c r="J592" i="2"/>
  <c r="I592" i="2"/>
  <c r="J591" i="2"/>
  <c r="I591" i="2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J350" i="2"/>
  <c r="I350" i="2"/>
  <c r="K350" i="2" s="1"/>
  <c r="N349" i="2"/>
  <c r="L349" i="2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P275" i="2" s="1"/>
  <c r="O274" i="2"/>
  <c r="O272" i="2"/>
  <c r="N272" i="2"/>
  <c r="M272" i="2"/>
  <c r="P272" i="2" s="1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O119" i="2"/>
  <c r="N119" i="2"/>
  <c r="M119" i="2"/>
  <c r="P119" i="2" s="1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J85" i="2"/>
  <c r="I85" i="2"/>
  <c r="J84" i="2"/>
  <c r="I84" i="2"/>
  <c r="J83" i="2"/>
  <c r="I83" i="2"/>
  <c r="K83" i="2" s="1"/>
  <c r="J82" i="2"/>
  <c r="I82" i="2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P67" i="2" s="1"/>
  <c r="L67" i="2"/>
  <c r="J65" i="2"/>
  <c r="I65" i="2"/>
  <c r="J64" i="2"/>
  <c r="I64" i="2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M32" i="2"/>
  <c r="P32" i="2" s="1"/>
  <c r="M31" i="2"/>
  <c r="M29" i="2" s="1"/>
  <c r="P25" i="2"/>
  <c r="O25" i="2"/>
  <c r="N25" i="2"/>
  <c r="N15" i="2" s="1"/>
  <c r="M25" i="2"/>
  <c r="L25" i="2"/>
  <c r="N24" i="2"/>
  <c r="M24" i="2"/>
  <c r="P24" i="2" s="1"/>
  <c r="N23" i="2"/>
  <c r="M23" i="2"/>
  <c r="P23" i="2" s="1"/>
  <c r="P21" i="2"/>
  <c r="N21" i="2"/>
  <c r="N19" i="2" s="1"/>
  <c r="M21" i="2"/>
  <c r="L21" i="2"/>
  <c r="L19" i="2" s="1"/>
  <c r="P19" i="2"/>
  <c r="M19" i="2"/>
  <c r="O15" i="2"/>
  <c r="M15" i="2"/>
  <c r="P15" i="2" s="1"/>
  <c r="L15" i="2"/>
  <c r="P11" i="2"/>
  <c r="M11" i="2"/>
  <c r="M9" i="2"/>
  <c r="P9" i="2" s="1"/>
  <c r="J670" i="1"/>
  <c r="J669" i="1"/>
  <c r="O639" i="1"/>
  <c r="O637" i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O293" i="1"/>
  <c r="N293" i="1"/>
  <c r="M293" i="1"/>
  <c r="L293" i="1"/>
  <c r="P291" i="1"/>
  <c r="N291" i="1"/>
  <c r="M291" i="1"/>
  <c r="L291" i="1"/>
  <c r="O291" i="1" s="1"/>
  <c r="L278" i="1"/>
  <c r="N274" i="1"/>
  <c r="M274" i="1"/>
  <c r="L274" i="1"/>
  <c r="O274" i="1" s="1"/>
  <c r="O272" i="1"/>
  <c r="N272" i="1"/>
  <c r="M272" i="1"/>
  <c r="P272" i="1" s="1"/>
  <c r="L272" i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N223" i="1"/>
  <c r="M223" i="1"/>
  <c r="L223" i="1"/>
  <c r="O223" i="1" s="1"/>
  <c r="O221" i="1"/>
  <c r="N221" i="1"/>
  <c r="M221" i="1"/>
  <c r="P221" i="1" s="1"/>
  <c r="L221" i="1"/>
  <c r="J214" i="1"/>
  <c r="I214" i="1"/>
  <c r="J198" i="1"/>
  <c r="I175" i="1"/>
  <c r="I174" i="1"/>
  <c r="I172" i="1"/>
  <c r="I171" i="1"/>
  <c r="I170" i="1"/>
  <c r="L147" i="1"/>
  <c r="N143" i="1"/>
  <c r="M143" i="1"/>
  <c r="L143" i="1"/>
  <c r="O143" i="1" s="1"/>
  <c r="N141" i="1"/>
  <c r="M141" i="1"/>
  <c r="P141" i="1" s="1"/>
  <c r="L141" i="1"/>
  <c r="O141" i="1" s="1"/>
  <c r="L125" i="1"/>
  <c r="N121" i="1"/>
  <c r="M121" i="1"/>
  <c r="L121" i="1"/>
  <c r="O121" i="1" s="1"/>
  <c r="O119" i="1"/>
  <c r="N119" i="1"/>
  <c r="M119" i="1"/>
  <c r="P119" i="1" s="1"/>
  <c r="L119" i="1"/>
  <c r="L101" i="1"/>
  <c r="O97" i="1"/>
  <c r="N97" i="1"/>
  <c r="M97" i="1"/>
  <c r="L97" i="1"/>
  <c r="N95" i="1"/>
  <c r="M95" i="1"/>
  <c r="P95" i="1" s="1"/>
  <c r="L95" i="1"/>
  <c r="O95" i="1" s="1"/>
  <c r="L73" i="1"/>
  <c r="N69" i="1"/>
  <c r="M69" i="1"/>
  <c r="L69" i="1"/>
  <c r="O69" i="1" s="1"/>
  <c r="O67" i="1"/>
  <c r="N67" i="1"/>
  <c r="M67" i="1"/>
  <c r="P67" i="1" s="1"/>
  <c r="L67" i="1"/>
  <c r="L60" i="1"/>
  <c r="L56" i="1"/>
  <c r="L54" i="1" s="1"/>
  <c r="P54" i="1"/>
  <c r="N54" i="1"/>
  <c r="M54" i="1"/>
  <c r="L48" i="1"/>
  <c r="L44" i="1"/>
  <c r="N42" i="1"/>
  <c r="M42" i="1"/>
  <c r="P42" i="1" s="1"/>
  <c r="L42" i="1"/>
  <c r="O42" i="1" s="1"/>
  <c r="P36" i="1"/>
  <c r="N36" i="1"/>
  <c r="O36" i="1" s="1"/>
  <c r="L36" i="1"/>
  <c r="P35" i="1"/>
  <c r="O35" i="1"/>
  <c r="P34" i="1"/>
  <c r="M34" i="1"/>
  <c r="M33" i="1"/>
  <c r="P33" i="1" s="1"/>
  <c r="P32" i="1"/>
  <c r="M32" i="1"/>
  <c r="M31" i="1"/>
  <c r="P31" i="1" s="1"/>
  <c r="P30" i="1"/>
  <c r="M30" i="1"/>
  <c r="M29" i="1"/>
  <c r="P29" i="1" s="1"/>
  <c r="N25" i="1"/>
  <c r="M25" i="1"/>
  <c r="P25" i="1" s="1"/>
  <c r="L25" i="1"/>
  <c r="O25" i="1" s="1"/>
  <c r="N24" i="1"/>
  <c r="M24" i="1"/>
  <c r="P24" i="1" s="1"/>
  <c r="P23" i="1"/>
  <c r="N23" i="1"/>
  <c r="M23" i="1"/>
  <c r="N21" i="1"/>
  <c r="N19" i="1" s="1"/>
  <c r="M21" i="1"/>
  <c r="M19" i="1" s="1"/>
  <c r="L21" i="1"/>
  <c r="L19" i="1" s="1"/>
  <c r="N15" i="1"/>
  <c r="M15" i="1"/>
  <c r="P15" i="1" s="1"/>
  <c r="P13" i="1"/>
  <c r="M13" i="1"/>
  <c r="M11" i="1"/>
  <c r="P11" i="1" s="1"/>
  <c r="M9" i="1"/>
  <c r="P9" i="1" s="1"/>
  <c r="N252" i="15" l="1"/>
  <c r="N250" i="15" s="1"/>
  <c r="L224" i="4"/>
  <c r="K380" i="15"/>
  <c r="J651" i="11"/>
  <c r="O380" i="14"/>
  <c r="N120" i="8"/>
  <c r="N118" i="8" s="1"/>
  <c r="K616" i="7"/>
  <c r="N120" i="10"/>
  <c r="N118" i="10" s="1"/>
  <c r="N312" i="6"/>
  <c r="N310" i="6" s="1"/>
  <c r="O435" i="13"/>
  <c r="O439" i="13"/>
  <c r="K424" i="5"/>
  <c r="K380" i="14"/>
  <c r="O385" i="3"/>
  <c r="O385" i="11"/>
  <c r="K416" i="11"/>
  <c r="K424" i="11"/>
  <c r="K432" i="11"/>
  <c r="O568" i="13"/>
  <c r="K628" i="12"/>
  <c r="J217" i="1"/>
  <c r="O535" i="11"/>
  <c r="K421" i="5"/>
  <c r="K464" i="5"/>
  <c r="K80" i="2"/>
  <c r="N292" i="6"/>
  <c r="N290" i="6" s="1"/>
  <c r="N96" i="11"/>
  <c r="N94" i="11" s="1"/>
  <c r="K396" i="15"/>
  <c r="J366" i="1"/>
  <c r="K416" i="4"/>
  <c r="K420" i="4"/>
  <c r="K424" i="4"/>
  <c r="L57" i="11"/>
  <c r="L55" i="11" s="1"/>
  <c r="J671" i="6"/>
  <c r="K219" i="7"/>
  <c r="L275" i="4"/>
  <c r="O275" i="4" s="1"/>
  <c r="K375" i="8"/>
  <c r="K430" i="8"/>
  <c r="N96" i="3"/>
  <c r="N94" i="3" s="1"/>
  <c r="J105" i="1"/>
  <c r="I173" i="1"/>
  <c r="J183" i="1"/>
  <c r="I200" i="1"/>
  <c r="L45" i="3"/>
  <c r="L43" i="3" s="1"/>
  <c r="L41" i="3" s="1"/>
  <c r="N298" i="1"/>
  <c r="I616" i="1"/>
  <c r="J112" i="1"/>
  <c r="L224" i="7"/>
  <c r="O224" i="7" s="1"/>
  <c r="K398" i="14"/>
  <c r="K402" i="14"/>
  <c r="O406" i="14"/>
  <c r="K431" i="14"/>
  <c r="O435" i="14"/>
  <c r="J132" i="1"/>
  <c r="J245" i="1"/>
  <c r="I84" i="1"/>
  <c r="J108" i="1"/>
  <c r="J158" i="1"/>
  <c r="N312" i="7"/>
  <c r="N310" i="7" s="1"/>
  <c r="N331" i="8"/>
  <c r="N329" i="8" s="1"/>
  <c r="L46" i="1"/>
  <c r="J486" i="1"/>
  <c r="K113" i="5"/>
  <c r="N70" i="1"/>
  <c r="J79" i="1"/>
  <c r="J83" i="1"/>
  <c r="L315" i="1"/>
  <c r="N436" i="1"/>
  <c r="N463" i="1"/>
  <c r="J671" i="11"/>
  <c r="J671" i="4"/>
  <c r="N120" i="6"/>
  <c r="N118" i="6" s="1"/>
  <c r="J188" i="1"/>
  <c r="J199" i="1"/>
  <c r="J204" i="1"/>
  <c r="J215" i="1"/>
  <c r="J107" i="1"/>
  <c r="M222" i="3"/>
  <c r="P222" i="3" s="1"/>
  <c r="N258" i="1"/>
  <c r="J340" i="1"/>
  <c r="J349" i="1"/>
  <c r="N352" i="1"/>
  <c r="N358" i="1"/>
  <c r="K451" i="3"/>
  <c r="O455" i="3"/>
  <c r="I465" i="1"/>
  <c r="J159" i="1"/>
  <c r="J262" i="1"/>
  <c r="I267" i="1"/>
  <c r="K341" i="4"/>
  <c r="J149" i="1"/>
  <c r="J160" i="1"/>
  <c r="J171" i="1"/>
  <c r="J181" i="1"/>
  <c r="N254" i="1"/>
  <c r="J263" i="1"/>
  <c r="J267" i="1"/>
  <c r="J345" i="1"/>
  <c r="J361" i="1"/>
  <c r="I402" i="1"/>
  <c r="L439" i="1"/>
  <c r="I522" i="1"/>
  <c r="I526" i="1"/>
  <c r="L537" i="1"/>
  <c r="J545" i="1"/>
  <c r="K630" i="5"/>
  <c r="J175" i="1"/>
  <c r="J201" i="1"/>
  <c r="J212" i="1"/>
  <c r="J309" i="1"/>
  <c r="P314" i="6"/>
  <c r="K635" i="7"/>
  <c r="K117" i="8"/>
  <c r="O537" i="11"/>
  <c r="K421" i="13"/>
  <c r="O437" i="13"/>
  <c r="M254" i="1"/>
  <c r="L580" i="1"/>
  <c r="J236" i="1"/>
  <c r="J265" i="1"/>
  <c r="J270" i="1"/>
  <c r="K564" i="2"/>
  <c r="O352" i="9"/>
  <c r="J200" i="1"/>
  <c r="J260" i="1"/>
  <c r="K345" i="13"/>
  <c r="O349" i="13"/>
  <c r="O599" i="13"/>
  <c r="I339" i="1"/>
  <c r="K339" i="1" s="1"/>
  <c r="L455" i="1"/>
  <c r="J111" i="1"/>
  <c r="I164" i="1"/>
  <c r="J194" i="1"/>
  <c r="J211" i="1"/>
  <c r="J498" i="1"/>
  <c r="K270" i="8"/>
  <c r="L316" i="1"/>
  <c r="J339" i="1"/>
  <c r="N347" i="1"/>
  <c r="I401" i="1"/>
  <c r="I464" i="1"/>
  <c r="J235" i="1"/>
  <c r="L277" i="1"/>
  <c r="J360" i="1"/>
  <c r="J371" i="1"/>
  <c r="J380" i="1"/>
  <c r="N383" i="1"/>
  <c r="J397" i="1"/>
  <c r="N401" i="1"/>
  <c r="J485" i="1"/>
  <c r="J521" i="1"/>
  <c r="J533" i="1"/>
  <c r="N553" i="1"/>
  <c r="J80" i="1"/>
  <c r="J84" i="1"/>
  <c r="J88" i="1"/>
  <c r="N126" i="1"/>
  <c r="J133" i="1"/>
  <c r="N224" i="1"/>
  <c r="J232" i="1"/>
  <c r="J246" i="1"/>
  <c r="J77" i="1"/>
  <c r="K289" i="13"/>
  <c r="K285" i="14"/>
  <c r="K289" i="3"/>
  <c r="O564" i="8"/>
  <c r="I81" i="1"/>
  <c r="N31" i="9"/>
  <c r="N29" i="9" s="1"/>
  <c r="J677" i="1"/>
  <c r="J480" i="1"/>
  <c r="J516" i="1"/>
  <c r="J564" i="1"/>
  <c r="K564" i="12"/>
  <c r="N252" i="13"/>
  <c r="N250" i="13" s="1"/>
  <c r="N331" i="15"/>
  <c r="N329" i="15" s="1"/>
  <c r="J78" i="1"/>
  <c r="K189" i="15"/>
  <c r="L333" i="15"/>
  <c r="O333" i="15" s="1"/>
  <c r="I270" i="1"/>
  <c r="I489" i="1"/>
  <c r="K489" i="1" s="1"/>
  <c r="M273" i="2"/>
  <c r="P273" i="2" s="1"/>
  <c r="I527" i="1"/>
  <c r="I531" i="1"/>
  <c r="O537" i="8"/>
  <c r="I515" i="1"/>
  <c r="K515" i="1" s="1"/>
  <c r="M144" i="1"/>
  <c r="K375" i="4"/>
  <c r="O383" i="4"/>
  <c r="K422" i="4"/>
  <c r="O564" i="4"/>
  <c r="O568" i="4"/>
  <c r="K533" i="5"/>
  <c r="K591" i="9"/>
  <c r="K628" i="13"/>
  <c r="K419" i="5"/>
  <c r="I419" i="1"/>
  <c r="I482" i="1"/>
  <c r="K369" i="7"/>
  <c r="I369" i="1"/>
  <c r="K369" i="1" s="1"/>
  <c r="O436" i="7"/>
  <c r="L436" i="1"/>
  <c r="O436" i="1" s="1"/>
  <c r="O553" i="13"/>
  <c r="L553" i="1"/>
  <c r="O553" i="1" s="1"/>
  <c r="I372" i="1"/>
  <c r="I470" i="1"/>
  <c r="K470" i="1" s="1"/>
  <c r="J478" i="1"/>
  <c r="O382" i="11"/>
  <c r="L382" i="1"/>
  <c r="O382" i="1" s="1"/>
  <c r="K492" i="11"/>
  <c r="I492" i="1"/>
  <c r="K492" i="1" s="1"/>
  <c r="K508" i="11"/>
  <c r="I508" i="1"/>
  <c r="K508" i="1" s="1"/>
  <c r="J420" i="1"/>
  <c r="J432" i="1"/>
  <c r="N457" i="1"/>
  <c r="J479" i="1"/>
  <c r="K648" i="5"/>
  <c r="I648" i="1"/>
  <c r="J596" i="1"/>
  <c r="J612" i="1"/>
  <c r="J186" i="1"/>
  <c r="J419" i="1"/>
  <c r="N456" i="1"/>
  <c r="I498" i="1"/>
  <c r="K216" i="4"/>
  <c r="I216" i="1"/>
  <c r="L295" i="1"/>
  <c r="K506" i="5"/>
  <c r="I506" i="1"/>
  <c r="K506" i="1" s="1"/>
  <c r="L384" i="1"/>
  <c r="O384" i="1" s="1"/>
  <c r="J218" i="1"/>
  <c r="K671" i="9"/>
  <c r="I671" i="1"/>
  <c r="K671" i="1" s="1"/>
  <c r="K376" i="5"/>
  <c r="I376" i="1"/>
  <c r="I368" i="1"/>
  <c r="I431" i="1"/>
  <c r="I494" i="1"/>
  <c r="K494" i="1" s="1"/>
  <c r="J261" i="1"/>
  <c r="N337" i="1"/>
  <c r="O349" i="2"/>
  <c r="L349" i="1"/>
  <c r="I238" i="1"/>
  <c r="K238" i="1" s="1"/>
  <c r="N74" i="1"/>
  <c r="J81" i="1"/>
  <c r="K85" i="8"/>
  <c r="I85" i="1"/>
  <c r="J89" i="1"/>
  <c r="M70" i="1"/>
  <c r="J117" i="1"/>
  <c r="J517" i="1"/>
  <c r="J525" i="1"/>
  <c r="N536" i="1"/>
  <c r="J579" i="1"/>
  <c r="N599" i="1"/>
  <c r="N605" i="1"/>
  <c r="J616" i="1"/>
  <c r="J620" i="1"/>
  <c r="J624" i="1"/>
  <c r="K229" i="6"/>
  <c r="L335" i="1"/>
  <c r="J341" i="1"/>
  <c r="N349" i="1"/>
  <c r="N353" i="1"/>
  <c r="L380" i="1"/>
  <c r="J391" i="1"/>
  <c r="I398" i="1"/>
  <c r="L406" i="1"/>
  <c r="J414" i="1"/>
  <c r="I423" i="1"/>
  <c r="I427" i="1"/>
  <c r="L435" i="1"/>
  <c r="N460" i="1"/>
  <c r="J493" i="1"/>
  <c r="J497" i="1"/>
  <c r="J651" i="8"/>
  <c r="J238" i="1"/>
  <c r="K564" i="10"/>
  <c r="L70" i="11"/>
  <c r="L68" i="11" s="1"/>
  <c r="O68" i="11" s="1"/>
  <c r="J128" i="1"/>
  <c r="J134" i="1"/>
  <c r="K416" i="14"/>
  <c r="O406" i="5"/>
  <c r="J482" i="1"/>
  <c r="J490" i="1"/>
  <c r="J494" i="1"/>
  <c r="J502" i="1"/>
  <c r="N600" i="1"/>
  <c r="J617" i="1"/>
  <c r="J621" i="1"/>
  <c r="J625" i="1"/>
  <c r="K425" i="12"/>
  <c r="K429" i="12"/>
  <c r="J651" i="12"/>
  <c r="J650" i="1"/>
  <c r="J655" i="1"/>
  <c r="N661" i="1"/>
  <c r="O406" i="13"/>
  <c r="K423" i="13"/>
  <c r="O404" i="14"/>
  <c r="J104" i="1"/>
  <c r="L226" i="1"/>
  <c r="J234" i="1"/>
  <c r="J241" i="1"/>
  <c r="J249" i="1"/>
  <c r="J281" i="1"/>
  <c r="I289" i="1"/>
  <c r="N294" i="1"/>
  <c r="J303" i="1"/>
  <c r="J342" i="1"/>
  <c r="J346" i="1"/>
  <c r="J350" i="1"/>
  <c r="N354" i="1"/>
  <c r="J363" i="1"/>
  <c r="I381" i="1"/>
  <c r="L385" i="1"/>
  <c r="J393" i="1"/>
  <c r="J399" i="1"/>
  <c r="N407" i="1"/>
  <c r="I416" i="1"/>
  <c r="I420" i="1"/>
  <c r="I424" i="1"/>
  <c r="I428" i="1"/>
  <c r="I432" i="1"/>
  <c r="N440" i="1"/>
  <c r="I449" i="1"/>
  <c r="J453" i="1"/>
  <c r="L457" i="1"/>
  <c r="O457" i="1" s="1"/>
  <c r="N462" i="1"/>
  <c r="L601" i="1"/>
  <c r="J283" i="1"/>
  <c r="L296" i="1"/>
  <c r="J304" i="1"/>
  <c r="J343" i="1"/>
  <c r="N351" i="1"/>
  <c r="I370" i="1"/>
  <c r="I374" i="1"/>
  <c r="J378" i="1"/>
  <c r="N386" i="1"/>
  <c r="I396" i="1"/>
  <c r="L404" i="1"/>
  <c r="J433" i="1"/>
  <c r="N442" i="1"/>
  <c r="I455" i="1"/>
  <c r="L100" i="1"/>
  <c r="I158" i="1"/>
  <c r="J164" i="1"/>
  <c r="J185" i="1"/>
  <c r="J195" i="1"/>
  <c r="L276" i="1"/>
  <c r="J306" i="1"/>
  <c r="O566" i="5"/>
  <c r="J671" i="13"/>
  <c r="L144" i="14"/>
  <c r="O144" i="14" s="1"/>
  <c r="J114" i="1"/>
  <c r="I138" i="1"/>
  <c r="J155" i="1"/>
  <c r="J162" i="1"/>
  <c r="I189" i="1"/>
  <c r="J209" i="1"/>
  <c r="I235" i="1"/>
  <c r="J242" i="1"/>
  <c r="L256" i="1"/>
  <c r="J264" i="1"/>
  <c r="J269" i="1"/>
  <c r="J289" i="1"/>
  <c r="I304" i="1"/>
  <c r="J324" i="1"/>
  <c r="I343" i="1"/>
  <c r="J394" i="1"/>
  <c r="J424" i="1"/>
  <c r="N441" i="1"/>
  <c r="J449" i="1"/>
  <c r="J454" i="1"/>
  <c r="J467" i="1"/>
  <c r="J483" i="1"/>
  <c r="J487" i="1"/>
  <c r="J491" i="1"/>
  <c r="J495" i="1"/>
  <c r="J499" i="1"/>
  <c r="J503" i="1"/>
  <c r="N555" i="1"/>
  <c r="J561" i="1"/>
  <c r="J635" i="1"/>
  <c r="J657" i="1"/>
  <c r="N671" i="1"/>
  <c r="I64" i="1"/>
  <c r="J82" i="1"/>
  <c r="J86" i="1"/>
  <c r="I117" i="1"/>
  <c r="N122" i="1"/>
  <c r="J210" i="1"/>
  <c r="N228" i="1"/>
  <c r="I265" i="1"/>
  <c r="J325" i="1"/>
  <c r="L352" i="1"/>
  <c r="L59" i="1"/>
  <c r="L102" i="1"/>
  <c r="I109" i="1"/>
  <c r="I113" i="1"/>
  <c r="N148" i="1"/>
  <c r="J169" i="1"/>
  <c r="J231" i="1"/>
  <c r="J266" i="1"/>
  <c r="J320" i="1"/>
  <c r="N333" i="1"/>
  <c r="J344" i="1"/>
  <c r="K564" i="4"/>
  <c r="K632" i="6"/>
  <c r="J412" i="1"/>
  <c r="I426" i="1"/>
  <c r="N43" i="8"/>
  <c r="N41" i="8" s="1"/>
  <c r="P41" i="8" s="1"/>
  <c r="N96" i="8"/>
  <c r="N94" i="8" s="1"/>
  <c r="N273" i="8"/>
  <c r="N271" i="8" s="1"/>
  <c r="J286" i="1"/>
  <c r="J308" i="1"/>
  <c r="I350" i="1"/>
  <c r="L354" i="1"/>
  <c r="J372" i="1"/>
  <c r="J376" i="1"/>
  <c r="J392" i="1"/>
  <c r="N406" i="1"/>
  <c r="J470" i="1"/>
  <c r="L99" i="1"/>
  <c r="I133" i="1"/>
  <c r="J170" i="1"/>
  <c r="J176" i="1"/>
  <c r="O349" i="15"/>
  <c r="J130" i="1"/>
  <c r="N144" i="1"/>
  <c r="N292" i="3"/>
  <c r="N290" i="3" s="1"/>
  <c r="N331" i="3"/>
  <c r="N329" i="3" s="1"/>
  <c r="O459" i="4"/>
  <c r="J244" i="1"/>
  <c r="J300" i="1"/>
  <c r="J321" i="1"/>
  <c r="J328" i="1"/>
  <c r="L334" i="1"/>
  <c r="I341" i="1"/>
  <c r="J367" i="1"/>
  <c r="J375" i="1"/>
  <c r="N389" i="1"/>
  <c r="N405" i="1"/>
  <c r="J413" i="1"/>
  <c r="J418" i="1"/>
  <c r="J422" i="1"/>
  <c r="J426" i="1"/>
  <c r="J430" i="1"/>
  <c r="J435" i="1"/>
  <c r="J473" i="1"/>
  <c r="K632" i="8"/>
  <c r="J651" i="9"/>
  <c r="N98" i="1"/>
  <c r="L123" i="1"/>
  <c r="I229" i="1"/>
  <c r="N318" i="1"/>
  <c r="J326" i="1"/>
  <c r="M333" i="1"/>
  <c r="J450" i="1"/>
  <c r="J472" i="1"/>
  <c r="J476" i="1"/>
  <c r="J504" i="1"/>
  <c r="J512" i="1"/>
  <c r="N541" i="1"/>
  <c r="N567" i="1"/>
  <c r="J578" i="1"/>
  <c r="N581" i="1"/>
  <c r="N586" i="1"/>
  <c r="J591" i="1"/>
  <c r="N603" i="1"/>
  <c r="J611" i="1"/>
  <c r="J615" i="1"/>
  <c r="J619" i="1"/>
  <c r="J623" i="1"/>
  <c r="J628" i="1"/>
  <c r="K65" i="3"/>
  <c r="P70" i="3"/>
  <c r="K112" i="3"/>
  <c r="L222" i="4"/>
  <c r="K465" i="5"/>
  <c r="K473" i="6"/>
  <c r="I624" i="1"/>
  <c r="K345" i="8"/>
  <c r="O349" i="8"/>
  <c r="N292" i="12"/>
  <c r="N290" i="12" s="1"/>
  <c r="N312" i="15"/>
  <c r="N310" i="15" s="1"/>
  <c r="O337" i="15"/>
  <c r="K110" i="2"/>
  <c r="I110" i="1"/>
  <c r="K215" i="2"/>
  <c r="I215" i="1"/>
  <c r="K215" i="1" s="1"/>
  <c r="K373" i="2"/>
  <c r="I373" i="1"/>
  <c r="K373" i="1" s="1"/>
  <c r="K467" i="2"/>
  <c r="I467" i="1"/>
  <c r="K467" i="1" s="1"/>
  <c r="K471" i="2"/>
  <c r="I471" i="1"/>
  <c r="K471" i="1" s="1"/>
  <c r="K475" i="2"/>
  <c r="I475" i="1"/>
  <c r="K475" i="1" s="1"/>
  <c r="K491" i="2"/>
  <c r="I491" i="1"/>
  <c r="K491" i="1" s="1"/>
  <c r="K511" i="2"/>
  <c r="I511" i="1"/>
  <c r="K511" i="1" s="1"/>
  <c r="O534" i="2"/>
  <c r="L534" i="1"/>
  <c r="O534" i="1" s="1"/>
  <c r="K635" i="2"/>
  <c r="M273" i="3"/>
  <c r="M271" i="3" s="1"/>
  <c r="M275" i="1"/>
  <c r="K450" i="3"/>
  <c r="I450" i="1"/>
  <c r="O601" i="3"/>
  <c r="K88" i="4"/>
  <c r="I88" i="1"/>
  <c r="K285" i="4"/>
  <c r="I285" i="1"/>
  <c r="L597" i="1"/>
  <c r="J662" i="1"/>
  <c r="J667" i="1"/>
  <c r="K416" i="8"/>
  <c r="K651" i="10"/>
  <c r="I651" i="1"/>
  <c r="K651" i="1" s="1"/>
  <c r="J76" i="1"/>
  <c r="K82" i="2"/>
  <c r="I82" i="1"/>
  <c r="K82" i="1" s="1"/>
  <c r="K86" i="2"/>
  <c r="I86" i="1"/>
  <c r="J110" i="1"/>
  <c r="J115" i="1"/>
  <c r="P122" i="2"/>
  <c r="M122" i="1"/>
  <c r="L347" i="1"/>
  <c r="O351" i="2"/>
  <c r="L351" i="1"/>
  <c r="O351" i="1" s="1"/>
  <c r="N355" i="1"/>
  <c r="J364" i="1"/>
  <c r="J428" i="1"/>
  <c r="J131" i="1"/>
  <c r="J138" i="1"/>
  <c r="L145" i="1"/>
  <c r="J184" i="1"/>
  <c r="J189" i="1"/>
  <c r="O258" i="3"/>
  <c r="L258" i="1"/>
  <c r="O258" i="1" s="1"/>
  <c r="K480" i="3"/>
  <c r="I480" i="1"/>
  <c r="K480" i="1" s="1"/>
  <c r="K484" i="3"/>
  <c r="I484" i="1"/>
  <c r="K484" i="1" s="1"/>
  <c r="K496" i="3"/>
  <c r="I496" i="1"/>
  <c r="K496" i="1" s="1"/>
  <c r="O126" i="4"/>
  <c r="L126" i="1"/>
  <c r="O126" i="1" s="1"/>
  <c r="M222" i="4"/>
  <c r="M220" i="4" s="1"/>
  <c r="M224" i="1"/>
  <c r="J285" i="1"/>
  <c r="K371" i="7"/>
  <c r="I371" i="1"/>
  <c r="K371" i="1" s="1"/>
  <c r="K375" i="7"/>
  <c r="I375" i="1"/>
  <c r="K380" i="7"/>
  <c r="O405" i="7"/>
  <c r="L405" i="1"/>
  <c r="O405" i="1" s="1"/>
  <c r="K418" i="7"/>
  <c r="K422" i="7"/>
  <c r="K430" i="7"/>
  <c r="P122" i="10"/>
  <c r="M120" i="10"/>
  <c r="P120" i="10" s="1"/>
  <c r="L318" i="1"/>
  <c r="I590" i="1"/>
  <c r="K590" i="1" s="1"/>
  <c r="J174" i="1"/>
  <c r="J284" i="1"/>
  <c r="M298" i="2"/>
  <c r="M298" i="1" s="1"/>
  <c r="L298" i="1"/>
  <c r="I306" i="1"/>
  <c r="I340" i="1"/>
  <c r="N357" i="1"/>
  <c r="J365" i="1"/>
  <c r="J370" i="1"/>
  <c r="J374" i="1"/>
  <c r="J421" i="1"/>
  <c r="J429" i="1"/>
  <c r="J434" i="1"/>
  <c r="N437" i="1"/>
  <c r="N443" i="1"/>
  <c r="J455" i="1"/>
  <c r="N458" i="1"/>
  <c r="J464" i="1"/>
  <c r="J468" i="1"/>
  <c r="J649" i="1"/>
  <c r="M55" i="3"/>
  <c r="M53" i="3" s="1"/>
  <c r="M57" i="1"/>
  <c r="M55" i="1" s="1"/>
  <c r="K93" i="3"/>
  <c r="J93" i="1"/>
  <c r="I108" i="1"/>
  <c r="O564" i="6"/>
  <c r="L564" i="1"/>
  <c r="K579" i="6"/>
  <c r="I579" i="1"/>
  <c r="K579" i="1" s="1"/>
  <c r="K505" i="9"/>
  <c r="I505" i="1"/>
  <c r="K505" i="1" s="1"/>
  <c r="K509" i="9"/>
  <c r="I509" i="1"/>
  <c r="K509" i="1" s="1"/>
  <c r="K513" i="9"/>
  <c r="I513" i="1"/>
  <c r="K513" i="1" s="1"/>
  <c r="L146" i="1"/>
  <c r="L403" i="1"/>
  <c r="O403" i="1" s="1"/>
  <c r="I500" i="1"/>
  <c r="K500" i="1" s="1"/>
  <c r="M68" i="7"/>
  <c r="P68" i="7" s="1"/>
  <c r="P70" i="7"/>
  <c r="K345" i="9"/>
  <c r="L228" i="1"/>
  <c r="O228" i="1" s="1"/>
  <c r="I488" i="1"/>
  <c r="K488" i="1" s="1"/>
  <c r="K551" i="5"/>
  <c r="I551" i="1"/>
  <c r="K551" i="1" s="1"/>
  <c r="O554" i="5"/>
  <c r="L554" i="1"/>
  <c r="O554" i="1" s="1"/>
  <c r="O565" i="5"/>
  <c r="L565" i="1"/>
  <c r="O565" i="1" s="1"/>
  <c r="O337" i="6"/>
  <c r="L337" i="1"/>
  <c r="K342" i="6"/>
  <c r="I342" i="1"/>
  <c r="K342" i="1" s="1"/>
  <c r="K346" i="6"/>
  <c r="I346" i="1"/>
  <c r="K346" i="1" s="1"/>
  <c r="K490" i="6"/>
  <c r="I490" i="1"/>
  <c r="K490" i="1" s="1"/>
  <c r="K502" i="6"/>
  <c r="I502" i="1"/>
  <c r="K502" i="1" s="1"/>
  <c r="O351" i="12"/>
  <c r="L31" i="12"/>
  <c r="L11" i="12" s="1"/>
  <c r="I201" i="1"/>
  <c r="K244" i="2"/>
  <c r="I244" i="1"/>
  <c r="K244" i="1" s="1"/>
  <c r="N275" i="1"/>
  <c r="I112" i="1"/>
  <c r="L61" i="1"/>
  <c r="O61" i="1" s="1"/>
  <c r="I176" i="1"/>
  <c r="L353" i="1"/>
  <c r="O353" i="1" s="1"/>
  <c r="J362" i="1"/>
  <c r="J368" i="1"/>
  <c r="N380" i="1"/>
  <c r="N384" i="1"/>
  <c r="J398" i="1"/>
  <c r="J402" i="1"/>
  <c r="J415" i="1"/>
  <c r="J423" i="1"/>
  <c r="N461" i="1"/>
  <c r="J466" i="1"/>
  <c r="O74" i="9"/>
  <c r="L74" i="1"/>
  <c r="O74" i="1" s="1"/>
  <c r="I149" i="1"/>
  <c r="J197" i="1"/>
  <c r="J203" i="1"/>
  <c r="J213" i="1"/>
  <c r="J219" i="1"/>
  <c r="L225" i="1"/>
  <c r="J233" i="1"/>
  <c r="K249" i="11"/>
  <c r="I249" i="1"/>
  <c r="L279" i="1"/>
  <c r="O279" i="1" s="1"/>
  <c r="N43" i="2"/>
  <c r="N41" i="2" s="1"/>
  <c r="N45" i="1"/>
  <c r="J157" i="1"/>
  <c r="K185" i="2"/>
  <c r="I185" i="1"/>
  <c r="I92" i="1"/>
  <c r="I83" i="1"/>
  <c r="L148" i="1"/>
  <c r="O148" i="1" s="1"/>
  <c r="I377" i="1"/>
  <c r="I472" i="1"/>
  <c r="K472" i="1" s="1"/>
  <c r="I510" i="1"/>
  <c r="K510" i="1" s="1"/>
  <c r="K419" i="2"/>
  <c r="J658" i="1"/>
  <c r="J663" i="1"/>
  <c r="O347" i="7"/>
  <c r="K450" i="9"/>
  <c r="K418" i="10"/>
  <c r="K435" i="10"/>
  <c r="L32" i="11"/>
  <c r="L30" i="11" s="1"/>
  <c r="N33" i="12"/>
  <c r="N13" i="12" s="1"/>
  <c r="K466" i="13"/>
  <c r="K199" i="14"/>
  <c r="K81" i="2"/>
  <c r="N312" i="2"/>
  <c r="N310" i="2" s="1"/>
  <c r="J323" i="1"/>
  <c r="K630" i="3"/>
  <c r="P57" i="4"/>
  <c r="L144" i="4"/>
  <c r="O144" i="4" s="1"/>
  <c r="K164" i="4"/>
  <c r="O439" i="5"/>
  <c r="O582" i="5"/>
  <c r="O599" i="5"/>
  <c r="O401" i="6"/>
  <c r="K426" i="6"/>
  <c r="N252" i="9"/>
  <c r="N250" i="9" s="1"/>
  <c r="K328" i="9"/>
  <c r="K375" i="9"/>
  <c r="N558" i="1"/>
  <c r="L568" i="1"/>
  <c r="N222" i="11"/>
  <c r="P222" i="11" s="1"/>
  <c r="N292" i="11"/>
  <c r="O347" i="11"/>
  <c r="L314" i="12"/>
  <c r="L312" i="12" s="1"/>
  <c r="O312" i="12" s="1"/>
  <c r="I518" i="1"/>
  <c r="I530" i="1"/>
  <c r="K455" i="14"/>
  <c r="K635" i="14"/>
  <c r="K428" i="15"/>
  <c r="K449" i="15"/>
  <c r="K235" i="12"/>
  <c r="K449" i="12"/>
  <c r="L294" i="13"/>
  <c r="O294" i="13" s="1"/>
  <c r="K304" i="13"/>
  <c r="N31" i="13"/>
  <c r="N29" i="13" s="1"/>
  <c r="N292" i="14"/>
  <c r="N290" i="14" s="1"/>
  <c r="K401" i="2"/>
  <c r="O404" i="2"/>
  <c r="K417" i="2"/>
  <c r="K425" i="2"/>
  <c r="K429" i="2"/>
  <c r="K464" i="2"/>
  <c r="K164" i="5"/>
  <c r="K185" i="5"/>
  <c r="K343" i="5"/>
  <c r="O385" i="5"/>
  <c r="K423" i="7"/>
  <c r="K466" i="7"/>
  <c r="K113" i="9"/>
  <c r="L224" i="9"/>
  <c r="O224" i="9" s="1"/>
  <c r="K267" i="9"/>
  <c r="K431" i="9"/>
  <c r="K482" i="9"/>
  <c r="K498" i="9"/>
  <c r="N569" i="1"/>
  <c r="I630" i="1"/>
  <c r="K428" i="10"/>
  <c r="K235" i="11"/>
  <c r="N273" i="11"/>
  <c r="N271" i="11" s="1"/>
  <c r="N55" i="4"/>
  <c r="N53" i="4" s="1"/>
  <c r="K229" i="2"/>
  <c r="I612" i="1"/>
  <c r="I629" i="1"/>
  <c r="J646" i="1"/>
  <c r="J660" i="1"/>
  <c r="J674" i="1"/>
  <c r="N120" i="5"/>
  <c r="N118" i="5" s="1"/>
  <c r="J594" i="1"/>
  <c r="J610" i="1"/>
  <c r="J631" i="1"/>
  <c r="N292" i="7"/>
  <c r="N290" i="7" s="1"/>
  <c r="K428" i="7"/>
  <c r="K573" i="8"/>
  <c r="K619" i="8"/>
  <c r="K264" i="9"/>
  <c r="I519" i="1"/>
  <c r="I523" i="1"/>
  <c r="K341" i="12"/>
  <c r="M96" i="13"/>
  <c r="P96" i="13" s="1"/>
  <c r="N55" i="14"/>
  <c r="N53" i="14" s="1"/>
  <c r="N142" i="15"/>
  <c r="P142" i="15" s="1"/>
  <c r="K350" i="3"/>
  <c r="J529" i="1"/>
  <c r="J544" i="1"/>
  <c r="J550" i="1"/>
  <c r="N559" i="1"/>
  <c r="L314" i="4"/>
  <c r="K427" i="4"/>
  <c r="L34" i="5"/>
  <c r="K616" i="5"/>
  <c r="P337" i="11"/>
  <c r="K219" i="12"/>
  <c r="K611" i="12"/>
  <c r="K623" i="3"/>
  <c r="I620" i="1"/>
  <c r="K633" i="3"/>
  <c r="I633" i="1"/>
  <c r="O649" i="3"/>
  <c r="L649" i="1"/>
  <c r="K663" i="5"/>
  <c r="I663" i="1"/>
  <c r="K663" i="1" s="1"/>
  <c r="K668" i="5"/>
  <c r="I668" i="1"/>
  <c r="K668" i="1" s="1"/>
  <c r="P122" i="11"/>
  <c r="M120" i="11"/>
  <c r="P120" i="11" s="1"/>
  <c r="O552" i="5"/>
  <c r="L31" i="5"/>
  <c r="L29" i="5" s="1"/>
  <c r="O29" i="5" s="1"/>
  <c r="L32" i="10"/>
  <c r="L30" i="10" s="1"/>
  <c r="J484" i="1"/>
  <c r="K649" i="6"/>
  <c r="I649" i="1"/>
  <c r="O671" i="4"/>
  <c r="L671" i="1"/>
  <c r="O671" i="1" s="1"/>
  <c r="K575" i="10"/>
  <c r="I575" i="1"/>
  <c r="K575" i="1" s="1"/>
  <c r="O582" i="10"/>
  <c r="L582" i="1"/>
  <c r="K514" i="12"/>
  <c r="I514" i="1"/>
  <c r="K514" i="1" s="1"/>
  <c r="O533" i="12"/>
  <c r="L533" i="1"/>
  <c r="I628" i="1"/>
  <c r="N648" i="1"/>
  <c r="O555" i="8"/>
  <c r="L555" i="1"/>
  <c r="O555" i="1" s="1"/>
  <c r="I594" i="1"/>
  <c r="K594" i="1" s="1"/>
  <c r="K560" i="9"/>
  <c r="I560" i="1"/>
  <c r="K560" i="1" s="1"/>
  <c r="K589" i="9"/>
  <c r="I589" i="1"/>
  <c r="K507" i="13"/>
  <c r="I507" i="1"/>
  <c r="K507" i="1" s="1"/>
  <c r="K573" i="2"/>
  <c r="J573" i="1"/>
  <c r="P294" i="7"/>
  <c r="M292" i="7"/>
  <c r="M290" i="7" s="1"/>
  <c r="P290" i="7" s="1"/>
  <c r="N665" i="1"/>
  <c r="J675" i="1"/>
  <c r="L70" i="3"/>
  <c r="O70" i="3" s="1"/>
  <c r="K113" i="3"/>
  <c r="N388" i="1"/>
  <c r="I397" i="1"/>
  <c r="L401" i="1"/>
  <c r="O401" i="1" s="1"/>
  <c r="J431" i="1"/>
  <c r="N435" i="1"/>
  <c r="N439" i="1"/>
  <c r="J448" i="1"/>
  <c r="J452" i="1"/>
  <c r="N356" i="1"/>
  <c r="J369" i="1"/>
  <c r="J373" i="1"/>
  <c r="J377" i="1"/>
  <c r="J381" i="1"/>
  <c r="J400" i="1"/>
  <c r="N31" i="5"/>
  <c r="N11" i="5" s="1"/>
  <c r="N9" i="5" s="1"/>
  <c r="N408" i="1"/>
  <c r="J416" i="1"/>
  <c r="J243" i="1"/>
  <c r="L255" i="1"/>
  <c r="J268" i="1"/>
  <c r="N55" i="8"/>
  <c r="N53" i="8" s="1"/>
  <c r="M312" i="8"/>
  <c r="P312" i="8" s="1"/>
  <c r="N43" i="9"/>
  <c r="N41" i="9" s="1"/>
  <c r="K381" i="9"/>
  <c r="K432" i="9"/>
  <c r="K533" i="9"/>
  <c r="N96" i="10"/>
  <c r="N94" i="10" s="1"/>
  <c r="J609" i="1"/>
  <c r="J634" i="1"/>
  <c r="J648" i="1"/>
  <c r="I380" i="1"/>
  <c r="L383" i="1"/>
  <c r="O455" i="11"/>
  <c r="K473" i="11"/>
  <c r="O566" i="11"/>
  <c r="L122" i="12"/>
  <c r="O122" i="12" s="1"/>
  <c r="K349" i="12"/>
  <c r="O566" i="12"/>
  <c r="K617" i="12"/>
  <c r="K630" i="12"/>
  <c r="K634" i="12"/>
  <c r="O380" i="13"/>
  <c r="K398" i="13"/>
  <c r="K402" i="13"/>
  <c r="K429" i="14"/>
  <c r="N120" i="15"/>
  <c r="N118" i="15" s="1"/>
  <c r="K368" i="15"/>
  <c r="K372" i="15"/>
  <c r="K376" i="15"/>
  <c r="K397" i="15"/>
  <c r="O401" i="15"/>
  <c r="O459" i="15"/>
  <c r="K465" i="15"/>
  <c r="K547" i="2"/>
  <c r="I631" i="1"/>
  <c r="L648" i="1"/>
  <c r="J651" i="3"/>
  <c r="N43" i="4"/>
  <c r="N41" i="4" s="1"/>
  <c r="L34" i="4"/>
  <c r="K149" i="5"/>
  <c r="I593" i="1"/>
  <c r="N273" i="6"/>
  <c r="N271" i="6" s="1"/>
  <c r="J597" i="1"/>
  <c r="J608" i="1"/>
  <c r="J613" i="1"/>
  <c r="P333" i="7"/>
  <c r="O533" i="8"/>
  <c r="L254" i="9"/>
  <c r="L252" i="9" s="1"/>
  <c r="L250" i="9" s="1"/>
  <c r="O347" i="10"/>
  <c r="O435" i="10"/>
  <c r="O601" i="10"/>
  <c r="P70" i="14"/>
  <c r="K417" i="14"/>
  <c r="O566" i="2"/>
  <c r="N572" i="1"/>
  <c r="J577" i="1"/>
  <c r="N584" i="1"/>
  <c r="J590" i="1"/>
  <c r="J671" i="2"/>
  <c r="K616" i="3"/>
  <c r="K158" i="4"/>
  <c r="J676" i="1"/>
  <c r="N538" i="1"/>
  <c r="I547" i="1"/>
  <c r="J507" i="1"/>
  <c r="J511" i="1"/>
  <c r="N551" i="1"/>
  <c r="L32" i="7"/>
  <c r="L30" i="7" s="1"/>
  <c r="L34" i="7"/>
  <c r="K368" i="8"/>
  <c r="O597" i="11"/>
  <c r="K631" i="11"/>
  <c r="K112" i="12"/>
  <c r="K149" i="12"/>
  <c r="K497" i="12"/>
  <c r="L70" i="13"/>
  <c r="L68" i="13" s="1"/>
  <c r="O68" i="13" s="1"/>
  <c r="L70" i="14"/>
  <c r="L68" i="14" s="1"/>
  <c r="O68" i="14" s="1"/>
  <c r="K158" i="14"/>
  <c r="K435" i="14"/>
  <c r="O537" i="14"/>
  <c r="K629" i="14"/>
  <c r="L31" i="15"/>
  <c r="L29" i="15" s="1"/>
  <c r="K309" i="15"/>
  <c r="O439" i="15"/>
  <c r="K466" i="15"/>
  <c r="K418" i="2"/>
  <c r="K422" i="2"/>
  <c r="I430" i="1"/>
  <c r="I435" i="1"/>
  <c r="J445" i="1"/>
  <c r="L459" i="1"/>
  <c r="J488" i="1"/>
  <c r="J492" i="1"/>
  <c r="J496" i="1"/>
  <c r="J500" i="1"/>
  <c r="I516" i="1"/>
  <c r="I520" i="1"/>
  <c r="I524" i="1"/>
  <c r="I528" i="1"/>
  <c r="I532" i="1"/>
  <c r="L535" i="1"/>
  <c r="K611" i="2"/>
  <c r="L314" i="3"/>
  <c r="L312" i="3" s="1"/>
  <c r="L310" i="3" s="1"/>
  <c r="K324" i="3"/>
  <c r="K343" i="3"/>
  <c r="K340" i="4"/>
  <c r="K396" i="4"/>
  <c r="K421" i="4"/>
  <c r="O566" i="4"/>
  <c r="J666" i="1"/>
  <c r="O597" i="5"/>
  <c r="O601" i="5"/>
  <c r="P224" i="6"/>
  <c r="M252" i="6"/>
  <c r="P252" i="6" s="1"/>
  <c r="O455" i="6"/>
  <c r="O349" i="7"/>
  <c r="K481" i="7"/>
  <c r="K372" i="8"/>
  <c r="O435" i="8"/>
  <c r="K88" i="9"/>
  <c r="L224" i="10"/>
  <c r="L222" i="10" s="1"/>
  <c r="L220" i="10" s="1"/>
  <c r="L254" i="10"/>
  <c r="O254" i="10" s="1"/>
  <c r="N31" i="10"/>
  <c r="N29" i="10" s="1"/>
  <c r="L224" i="11"/>
  <c r="O224" i="11" s="1"/>
  <c r="L314" i="11"/>
  <c r="O314" i="11" s="1"/>
  <c r="K632" i="11"/>
  <c r="K199" i="12"/>
  <c r="K423" i="12"/>
  <c r="K427" i="12"/>
  <c r="J651" i="13"/>
  <c r="K133" i="14"/>
  <c r="O455" i="14"/>
  <c r="J671" i="14"/>
  <c r="L98" i="15"/>
  <c r="O98" i="15" s="1"/>
  <c r="K133" i="15"/>
  <c r="K219" i="15"/>
  <c r="O599" i="15"/>
  <c r="K629" i="15"/>
  <c r="N587" i="1"/>
  <c r="L599" i="1"/>
  <c r="N604" i="1"/>
  <c r="K270" i="3"/>
  <c r="L275" i="3"/>
  <c r="L273" i="3" s="1"/>
  <c r="L271" i="3" s="1"/>
  <c r="J633" i="1"/>
  <c r="K328" i="4"/>
  <c r="J508" i="1"/>
  <c r="J520" i="1"/>
  <c r="J524" i="1"/>
  <c r="J528" i="1"/>
  <c r="J532" i="1"/>
  <c r="N535" i="1"/>
  <c r="J548" i="1"/>
  <c r="N552" i="1"/>
  <c r="I573" i="1"/>
  <c r="J614" i="1"/>
  <c r="J618" i="1"/>
  <c r="J622" i="1"/>
  <c r="J626" i="1"/>
  <c r="K173" i="5"/>
  <c r="J477" i="1"/>
  <c r="J481" i="1"/>
  <c r="K398" i="6"/>
  <c r="K611" i="6"/>
  <c r="K619" i="6"/>
  <c r="O535" i="7"/>
  <c r="L144" i="8"/>
  <c r="P275" i="8"/>
  <c r="K482" i="8"/>
  <c r="O597" i="8"/>
  <c r="K164" i="9"/>
  <c r="K328" i="10"/>
  <c r="L333" i="10"/>
  <c r="L331" i="10" s="1"/>
  <c r="L275" i="11"/>
  <c r="N68" i="12"/>
  <c r="L254" i="12"/>
  <c r="O254" i="12" s="1"/>
  <c r="O599" i="12"/>
  <c r="K481" i="14"/>
  <c r="L294" i="15"/>
  <c r="O294" i="15" s="1"/>
  <c r="O385" i="15"/>
  <c r="K499" i="15"/>
  <c r="K64" i="2"/>
  <c r="K138" i="2"/>
  <c r="J156" i="1"/>
  <c r="J163" i="1"/>
  <c r="J173" i="1"/>
  <c r="K189" i="2"/>
  <c r="K235" i="2"/>
  <c r="N564" i="1"/>
  <c r="N568" i="1"/>
  <c r="J575" i="1"/>
  <c r="J673" i="1"/>
  <c r="I499" i="1"/>
  <c r="K499" i="1" s="1"/>
  <c r="J506" i="1"/>
  <c r="J510" i="1"/>
  <c r="J514" i="1"/>
  <c r="J518" i="1"/>
  <c r="J522" i="1"/>
  <c r="J526" i="1"/>
  <c r="J530" i="1"/>
  <c r="N533" i="1"/>
  <c r="N537" i="1"/>
  <c r="J546" i="1"/>
  <c r="J551" i="1"/>
  <c r="N554" i="1"/>
  <c r="J580" i="1"/>
  <c r="N583" i="1"/>
  <c r="J589" i="1"/>
  <c r="J593" i="1"/>
  <c r="I597" i="1"/>
  <c r="J607" i="1"/>
  <c r="I613" i="1"/>
  <c r="I617" i="1"/>
  <c r="I621" i="1"/>
  <c r="I625" i="1"/>
  <c r="K173" i="4"/>
  <c r="K189" i="4"/>
  <c r="K435" i="4"/>
  <c r="O455" i="4"/>
  <c r="J489" i="1"/>
  <c r="I497" i="1"/>
  <c r="K108" i="5"/>
  <c r="N33" i="5"/>
  <c r="N13" i="5" s="1"/>
  <c r="J447" i="1"/>
  <c r="J651" i="6"/>
  <c r="K629" i="7"/>
  <c r="K633" i="7"/>
  <c r="K343" i="8"/>
  <c r="N34" i="8"/>
  <c r="N14" i="8" s="1"/>
  <c r="N142" i="9"/>
  <c r="N140" i="9" s="1"/>
  <c r="N222" i="9"/>
  <c r="N220" i="9" s="1"/>
  <c r="P45" i="10"/>
  <c r="K235" i="10"/>
  <c r="N32" i="10"/>
  <c r="N30" i="10" s="1"/>
  <c r="J671" i="12"/>
  <c r="O383" i="13"/>
  <c r="K397" i="13"/>
  <c r="O535" i="13"/>
  <c r="K420" i="2"/>
  <c r="O533" i="2"/>
  <c r="J653" i="1"/>
  <c r="J425" i="1"/>
  <c r="L437" i="1"/>
  <c r="J471" i="1"/>
  <c r="J475" i="1"/>
  <c r="I466" i="1"/>
  <c r="I474" i="1"/>
  <c r="N651" i="1"/>
  <c r="J665" i="1"/>
  <c r="N668" i="1"/>
  <c r="K624" i="6"/>
  <c r="O564" i="7"/>
  <c r="K466" i="9"/>
  <c r="O580" i="9"/>
  <c r="K173" i="10"/>
  <c r="L34" i="10"/>
  <c r="N33" i="10"/>
  <c r="N13" i="10" s="1"/>
  <c r="M68" i="11"/>
  <c r="P68" i="11" s="1"/>
  <c r="K229" i="11"/>
  <c r="M312" i="11"/>
  <c r="P312" i="11" s="1"/>
  <c r="N273" i="12"/>
  <c r="N271" i="12" s="1"/>
  <c r="K624" i="12"/>
  <c r="K591" i="13"/>
  <c r="K595" i="13"/>
  <c r="K200" i="14"/>
  <c r="K449" i="14"/>
  <c r="K533" i="14"/>
  <c r="K631" i="14"/>
  <c r="K173" i="15"/>
  <c r="K306" i="15"/>
  <c r="K635" i="15"/>
  <c r="N32" i="12"/>
  <c r="N30" i="12" s="1"/>
  <c r="N385" i="1"/>
  <c r="O385" i="1" s="1"/>
  <c r="I614" i="1"/>
  <c r="I618" i="1"/>
  <c r="I622" i="1"/>
  <c r="I626" i="1"/>
  <c r="O650" i="2"/>
  <c r="L650" i="1"/>
  <c r="O351" i="4"/>
  <c r="L31" i="4"/>
  <c r="O31" i="4" s="1"/>
  <c r="K576" i="5"/>
  <c r="I576" i="1"/>
  <c r="K576" i="1" s="1"/>
  <c r="I634" i="1"/>
  <c r="K634" i="5"/>
  <c r="I264" i="1"/>
  <c r="O597" i="2"/>
  <c r="N597" i="1"/>
  <c r="O601" i="2"/>
  <c r="N601" i="1"/>
  <c r="K561" i="6"/>
  <c r="I561" i="1"/>
  <c r="K561" i="1" s="1"/>
  <c r="O566" i="6"/>
  <c r="L566" i="1"/>
  <c r="L584" i="1"/>
  <c r="O584" i="6"/>
  <c r="I495" i="1"/>
  <c r="K495" i="1" s="1"/>
  <c r="O353" i="2"/>
  <c r="L33" i="2"/>
  <c r="O33" i="2" s="1"/>
  <c r="O438" i="2"/>
  <c r="L438" i="1"/>
  <c r="O438" i="1" s="1"/>
  <c r="K451" i="2"/>
  <c r="I451" i="1"/>
  <c r="K469" i="2"/>
  <c r="I469" i="1"/>
  <c r="K469" i="1" s="1"/>
  <c r="K504" i="2"/>
  <c r="I504" i="1"/>
  <c r="K504" i="1" s="1"/>
  <c r="K512" i="2"/>
  <c r="I512" i="1"/>
  <c r="K512" i="1" s="1"/>
  <c r="J515" i="1"/>
  <c r="J519" i="1"/>
  <c r="J523" i="1"/>
  <c r="J527" i="1"/>
  <c r="J531" i="1"/>
  <c r="N534" i="1"/>
  <c r="J560" i="1"/>
  <c r="N565" i="1"/>
  <c r="O583" i="8"/>
  <c r="L33" i="8"/>
  <c r="O33" i="8" s="1"/>
  <c r="I344" i="1"/>
  <c r="K344" i="1" s="1"/>
  <c r="I349" i="1"/>
  <c r="I418" i="1"/>
  <c r="I422" i="1"/>
  <c r="K493" i="5"/>
  <c r="I493" i="1"/>
  <c r="K493" i="1" s="1"/>
  <c r="K632" i="7"/>
  <c r="I632" i="1"/>
  <c r="J427" i="1"/>
  <c r="K629" i="3"/>
  <c r="J629" i="1"/>
  <c r="J647" i="1"/>
  <c r="N649" i="1"/>
  <c r="J652" i="1"/>
  <c r="J661" i="1"/>
  <c r="K578" i="4"/>
  <c r="I578" i="1"/>
  <c r="K578" i="1" s="1"/>
  <c r="O581" i="4"/>
  <c r="L581" i="1"/>
  <c r="O581" i="1" s="1"/>
  <c r="M68" i="5"/>
  <c r="M66" i="5" s="1"/>
  <c r="P66" i="5" s="1"/>
  <c r="P70" i="5"/>
  <c r="N403" i="1"/>
  <c r="K479" i="3"/>
  <c r="I479" i="1"/>
  <c r="K479" i="1" s="1"/>
  <c r="K483" i="3"/>
  <c r="I483" i="1"/>
  <c r="K483" i="1" s="1"/>
  <c r="K487" i="3"/>
  <c r="I487" i="1"/>
  <c r="K487" i="1" s="1"/>
  <c r="K503" i="3"/>
  <c r="I503" i="1"/>
  <c r="K503" i="1" s="1"/>
  <c r="O600" i="3"/>
  <c r="L600" i="1"/>
  <c r="O600" i="1" s="1"/>
  <c r="K501" i="4"/>
  <c r="I501" i="1"/>
  <c r="K501" i="1" s="1"/>
  <c r="N34" i="5"/>
  <c r="N14" i="5" s="1"/>
  <c r="K452" i="5"/>
  <c r="I452" i="1"/>
  <c r="K452" i="1" s="1"/>
  <c r="I324" i="1"/>
  <c r="O458" i="3"/>
  <c r="L458" i="1"/>
  <c r="O458" i="1" s="1"/>
  <c r="K468" i="3"/>
  <c r="I468" i="1"/>
  <c r="K468" i="1" s="1"/>
  <c r="O456" i="4"/>
  <c r="L456" i="1"/>
  <c r="O456" i="1" s="1"/>
  <c r="K486" i="4"/>
  <c r="I486" i="1"/>
  <c r="K486" i="1" s="1"/>
  <c r="L45" i="2"/>
  <c r="O45" i="2" s="1"/>
  <c r="P57" i="2"/>
  <c r="K65" i="2"/>
  <c r="N279" i="1"/>
  <c r="J287" i="1"/>
  <c r="P294" i="2"/>
  <c r="J302" i="1"/>
  <c r="I309" i="1"/>
  <c r="K397" i="2"/>
  <c r="K435" i="2"/>
  <c r="O459" i="2"/>
  <c r="N585" i="1"/>
  <c r="J656" i="1"/>
  <c r="L57" i="3"/>
  <c r="O57" i="3" s="1"/>
  <c r="K88" i="3"/>
  <c r="K176" i="3"/>
  <c r="K372" i="3"/>
  <c r="K422" i="3"/>
  <c r="N571" i="1"/>
  <c r="K343" i="4"/>
  <c r="N31" i="4"/>
  <c r="N29" i="4" s="1"/>
  <c r="K449" i="4"/>
  <c r="K612" i="4"/>
  <c r="K626" i="4"/>
  <c r="N644" i="4"/>
  <c r="N640" i="4" s="1"/>
  <c r="N638" i="4" s="1"/>
  <c r="N636" i="4" s="1"/>
  <c r="J651" i="4"/>
  <c r="L57" i="5"/>
  <c r="O57" i="5" s="1"/>
  <c r="P98" i="5"/>
  <c r="K189" i="5"/>
  <c r="K200" i="5"/>
  <c r="K216" i="5"/>
  <c r="L224" i="5"/>
  <c r="O224" i="5" s="1"/>
  <c r="K401" i="5"/>
  <c r="O535" i="5"/>
  <c r="K149" i="6"/>
  <c r="K381" i="6"/>
  <c r="O385" i="6"/>
  <c r="K428" i="6"/>
  <c r="K432" i="6"/>
  <c r="K466" i="6"/>
  <c r="K481" i="6"/>
  <c r="L314" i="8"/>
  <c r="O314" i="8" s="1"/>
  <c r="K547" i="8"/>
  <c r="J401" i="1"/>
  <c r="K401" i="1" s="1"/>
  <c r="N404" i="1"/>
  <c r="N410" i="1"/>
  <c r="J417" i="1"/>
  <c r="K455" i="9"/>
  <c r="L33" i="10"/>
  <c r="O33" i="10" s="1"/>
  <c r="N292" i="2"/>
  <c r="N290" i="2" s="1"/>
  <c r="N557" i="1"/>
  <c r="L34" i="3"/>
  <c r="N566" i="1"/>
  <c r="N222" i="4"/>
  <c r="N220" i="4" s="1"/>
  <c r="N292" i="5"/>
  <c r="N290" i="5" s="1"/>
  <c r="N142" i="7"/>
  <c r="N140" i="7" s="1"/>
  <c r="O354" i="11"/>
  <c r="L34" i="11"/>
  <c r="L26" i="2"/>
  <c r="L16" i="2" s="1"/>
  <c r="L57" i="2"/>
  <c r="O57" i="2" s="1"/>
  <c r="L72" i="1"/>
  <c r="K88" i="2"/>
  <c r="L122" i="2"/>
  <c r="O122" i="2" s="1"/>
  <c r="L294" i="2"/>
  <c r="O294" i="2" s="1"/>
  <c r="K431" i="2"/>
  <c r="O435" i="2"/>
  <c r="N31" i="3"/>
  <c r="N29" i="3" s="1"/>
  <c r="K423" i="3"/>
  <c r="K431" i="3"/>
  <c r="N540" i="1"/>
  <c r="K635" i="3"/>
  <c r="J671" i="3"/>
  <c r="N32" i="4"/>
  <c r="N30" i="4" s="1"/>
  <c r="K450" i="4"/>
  <c r="O537" i="4"/>
  <c r="O599" i="4"/>
  <c r="L26" i="5"/>
  <c r="L16" i="5" s="1"/>
  <c r="L70" i="5"/>
  <c r="L68" i="5" s="1"/>
  <c r="O68" i="5" s="1"/>
  <c r="L254" i="5"/>
  <c r="O254" i="5" s="1"/>
  <c r="L314" i="5"/>
  <c r="O314" i="5" s="1"/>
  <c r="K380" i="5"/>
  <c r="K429" i="5"/>
  <c r="K564" i="5"/>
  <c r="P333" i="6"/>
  <c r="K401" i="6"/>
  <c r="K425" i="6"/>
  <c r="K533" i="6"/>
  <c r="K138" i="7"/>
  <c r="N32" i="7"/>
  <c r="N30" i="7" s="1"/>
  <c r="K132" i="8"/>
  <c r="K266" i="9"/>
  <c r="J187" i="1"/>
  <c r="I615" i="1"/>
  <c r="I619" i="1"/>
  <c r="I623" i="1"/>
  <c r="K626" i="3"/>
  <c r="N55" i="7"/>
  <c r="N53" i="7" s="1"/>
  <c r="L124" i="1"/>
  <c r="M45" i="1"/>
  <c r="P45" i="1" s="1"/>
  <c r="N61" i="1"/>
  <c r="N102" i="1"/>
  <c r="J154" i="1"/>
  <c r="J161" i="1"/>
  <c r="J172" i="1"/>
  <c r="J182" i="1"/>
  <c r="N96" i="2"/>
  <c r="N94" i="2" s="1"/>
  <c r="K340" i="2"/>
  <c r="K432" i="2"/>
  <c r="N32" i="2"/>
  <c r="N30" i="2" s="1"/>
  <c r="K64" i="3"/>
  <c r="K86" i="3"/>
  <c r="K189" i="3"/>
  <c r="P254" i="3"/>
  <c r="K267" i="3"/>
  <c r="K481" i="3"/>
  <c r="O564" i="3"/>
  <c r="K93" i="4"/>
  <c r="K235" i="4"/>
  <c r="N312" i="4"/>
  <c r="N310" i="4" s="1"/>
  <c r="K499" i="4"/>
  <c r="K547" i="4"/>
  <c r="N33" i="4"/>
  <c r="N13" i="4" s="1"/>
  <c r="O102" i="5"/>
  <c r="I186" i="1"/>
  <c r="K186" i="1" s="1"/>
  <c r="J196" i="1"/>
  <c r="J202" i="1"/>
  <c r="I213" i="1"/>
  <c r="K219" i="5"/>
  <c r="K229" i="5"/>
  <c r="J237" i="1"/>
  <c r="N273" i="5"/>
  <c r="N271" i="5" s="1"/>
  <c r="O380" i="5"/>
  <c r="K398" i="5"/>
  <c r="O564" i="5"/>
  <c r="P57" i="6"/>
  <c r="J65" i="1"/>
  <c r="L71" i="1"/>
  <c r="K173" i="6"/>
  <c r="O437" i="6"/>
  <c r="O533" i="6"/>
  <c r="O568" i="6"/>
  <c r="O599" i="6"/>
  <c r="L47" i="1"/>
  <c r="J379" i="1"/>
  <c r="N31" i="8"/>
  <c r="N29" i="8" s="1"/>
  <c r="N387" i="1"/>
  <c r="J396" i="1"/>
  <c r="K396" i="1" s="1"/>
  <c r="K417" i="8"/>
  <c r="K425" i="8"/>
  <c r="K82" i="9"/>
  <c r="N26" i="12"/>
  <c r="N16" i="12" s="1"/>
  <c r="J92" i="1"/>
  <c r="M98" i="1"/>
  <c r="J106" i="1"/>
  <c r="I111" i="1"/>
  <c r="J216" i="1"/>
  <c r="I328" i="1"/>
  <c r="I345" i="1"/>
  <c r="K345" i="1" s="1"/>
  <c r="J474" i="1"/>
  <c r="J509" i="1"/>
  <c r="N588" i="1"/>
  <c r="J87" i="1"/>
  <c r="J282" i="1"/>
  <c r="L312" i="4"/>
  <c r="L310" i="4" s="1"/>
  <c r="O310" i="4" s="1"/>
  <c r="I481" i="1"/>
  <c r="K622" i="8"/>
  <c r="K620" i="8"/>
  <c r="J64" i="1"/>
  <c r="M96" i="10"/>
  <c r="P96" i="10" s="1"/>
  <c r="P98" i="10"/>
  <c r="K396" i="2"/>
  <c r="O580" i="2"/>
  <c r="K630" i="2"/>
  <c r="K87" i="3"/>
  <c r="L122" i="3"/>
  <c r="O122" i="3" s="1"/>
  <c r="K132" i="3"/>
  <c r="K185" i="3"/>
  <c r="L254" i="3"/>
  <c r="O254" i="3" s="1"/>
  <c r="N33" i="3"/>
  <c r="N13" i="3" s="1"/>
  <c r="O537" i="3"/>
  <c r="O599" i="3"/>
  <c r="N26" i="4"/>
  <c r="N16" i="4" s="1"/>
  <c r="K201" i="4"/>
  <c r="O354" i="4"/>
  <c r="O535" i="4"/>
  <c r="N580" i="1"/>
  <c r="N34" i="4"/>
  <c r="O597" i="4"/>
  <c r="O601" i="4"/>
  <c r="P57" i="5"/>
  <c r="K92" i="5"/>
  <c r="K199" i="5"/>
  <c r="P224" i="5"/>
  <c r="K416" i="5"/>
  <c r="J659" i="1"/>
  <c r="L294" i="6"/>
  <c r="L292" i="6" s="1"/>
  <c r="O292" i="6" s="1"/>
  <c r="K402" i="6"/>
  <c r="O406" i="6"/>
  <c r="K419" i="6"/>
  <c r="K423" i="6"/>
  <c r="K427" i="6"/>
  <c r="K431" i="6"/>
  <c r="O435" i="6"/>
  <c r="O459" i="6"/>
  <c r="K465" i="6"/>
  <c r="O459" i="7"/>
  <c r="N33" i="8"/>
  <c r="N13" i="8" s="1"/>
  <c r="N409" i="1"/>
  <c r="I417" i="1"/>
  <c r="I421" i="1"/>
  <c r="K498" i="12"/>
  <c r="J501" i="1"/>
  <c r="J505" i="1"/>
  <c r="J513" i="1"/>
  <c r="K615" i="12"/>
  <c r="N43" i="13"/>
  <c r="J85" i="1"/>
  <c r="J90" i="1"/>
  <c r="J109" i="1"/>
  <c r="K109" i="1" s="1"/>
  <c r="J113" i="1"/>
  <c r="J129" i="1"/>
  <c r="J135" i="1"/>
  <c r="N142" i="13"/>
  <c r="P142" i="13" s="1"/>
  <c r="L254" i="13"/>
  <c r="K343" i="13"/>
  <c r="O347" i="13"/>
  <c r="N33" i="13"/>
  <c r="N13" i="13" s="1"/>
  <c r="J446" i="1"/>
  <c r="J451" i="1"/>
  <c r="N455" i="1"/>
  <c r="O455" i="1" s="1"/>
  <c r="N459" i="1"/>
  <c r="K465" i="13"/>
  <c r="J469" i="1"/>
  <c r="K473" i="13"/>
  <c r="O533" i="13"/>
  <c r="J668" i="1"/>
  <c r="L45" i="14"/>
  <c r="L43" i="14" s="1"/>
  <c r="J301" i="1"/>
  <c r="K328" i="14"/>
  <c r="O568" i="14"/>
  <c r="K611" i="14"/>
  <c r="J632" i="1"/>
  <c r="L26" i="15"/>
  <c r="L16" i="15" s="1"/>
  <c r="P312" i="15"/>
  <c r="J322" i="1"/>
  <c r="K429" i="15"/>
  <c r="O437" i="15"/>
  <c r="K450" i="15"/>
  <c r="N539" i="1"/>
  <c r="J547" i="1"/>
  <c r="N570" i="1"/>
  <c r="J576" i="1"/>
  <c r="N582" i="1"/>
  <c r="J592" i="1"/>
  <c r="J595" i="1"/>
  <c r="N644" i="15"/>
  <c r="N640" i="15" s="1"/>
  <c r="N638" i="15" s="1"/>
  <c r="N636" i="15" s="1"/>
  <c r="N34" i="10"/>
  <c r="N14" i="10" s="1"/>
  <c r="K573" i="10"/>
  <c r="L98" i="11"/>
  <c r="O98" i="11" s="1"/>
  <c r="N34" i="11"/>
  <c r="N14" i="11" s="1"/>
  <c r="L224" i="12"/>
  <c r="L222" i="12" s="1"/>
  <c r="L333" i="12"/>
  <c r="L331" i="12" s="1"/>
  <c r="K164" i="8"/>
  <c r="K380" i="8"/>
  <c r="K397" i="8"/>
  <c r="K110" i="9"/>
  <c r="K380" i="9"/>
  <c r="K397" i="9"/>
  <c r="O401" i="9"/>
  <c r="K418" i="9"/>
  <c r="K430" i="9"/>
  <c r="N142" i="11"/>
  <c r="N140" i="11" s="1"/>
  <c r="O601" i="11"/>
  <c r="K110" i="12"/>
  <c r="L144" i="12"/>
  <c r="L142" i="12" s="1"/>
  <c r="L140" i="12" s="1"/>
  <c r="K189" i="12"/>
  <c r="K200" i="12"/>
  <c r="O455" i="12"/>
  <c r="L24" i="13"/>
  <c r="O24" i="13" s="1"/>
  <c r="P333" i="13"/>
  <c r="K428" i="13"/>
  <c r="K474" i="13"/>
  <c r="K497" i="13"/>
  <c r="L254" i="14"/>
  <c r="L252" i="14" s="1"/>
  <c r="O252" i="14" s="1"/>
  <c r="K345" i="14"/>
  <c r="K474" i="14"/>
  <c r="K547" i="14"/>
  <c r="O599" i="14"/>
  <c r="K289" i="15"/>
  <c r="K617" i="6"/>
  <c r="N33" i="7"/>
  <c r="N13" i="7" s="1"/>
  <c r="K547" i="7"/>
  <c r="O566" i="7"/>
  <c r="L275" i="8"/>
  <c r="O275" i="8" s="1"/>
  <c r="K435" i="8"/>
  <c r="K83" i="9"/>
  <c r="P98" i="9"/>
  <c r="N292" i="9"/>
  <c r="N290" i="9" s="1"/>
  <c r="N312" i="9"/>
  <c r="N310" i="9" s="1"/>
  <c r="K368" i="9"/>
  <c r="K372" i="9"/>
  <c r="K376" i="9"/>
  <c r="O406" i="9"/>
  <c r="K423" i="9"/>
  <c r="O564" i="9"/>
  <c r="K613" i="9"/>
  <c r="K343" i="10"/>
  <c r="O385" i="10"/>
  <c r="P49" i="11"/>
  <c r="K173" i="11"/>
  <c r="K343" i="11"/>
  <c r="K402" i="11"/>
  <c r="O406" i="11"/>
  <c r="K423" i="11"/>
  <c r="K431" i="11"/>
  <c r="N644" i="11"/>
  <c r="N640" i="11" s="1"/>
  <c r="N638" i="11" s="1"/>
  <c r="N636" i="11" s="1"/>
  <c r="K117" i="13"/>
  <c r="N32" i="13"/>
  <c r="N30" i="13" s="1"/>
  <c r="K396" i="13"/>
  <c r="K449" i="13"/>
  <c r="O457" i="13"/>
  <c r="K482" i="13"/>
  <c r="O566" i="13"/>
  <c r="O580" i="13"/>
  <c r="O597" i="13"/>
  <c r="L294" i="14"/>
  <c r="L292" i="14" s="1"/>
  <c r="P314" i="14"/>
  <c r="N33" i="14"/>
  <c r="N13" i="14" s="1"/>
  <c r="K418" i="14"/>
  <c r="K426" i="14"/>
  <c r="O437" i="14"/>
  <c r="K199" i="15"/>
  <c r="K249" i="15"/>
  <c r="K264" i="15"/>
  <c r="K402" i="15"/>
  <c r="K419" i="15"/>
  <c r="K430" i="15"/>
  <c r="O597" i="7"/>
  <c r="O601" i="7"/>
  <c r="N222" i="8"/>
  <c r="P222" i="8" s="1"/>
  <c r="N120" i="9"/>
  <c r="N118" i="9" s="1"/>
  <c r="O354" i="9"/>
  <c r="N273" i="10"/>
  <c r="N271" i="10" s="1"/>
  <c r="J651" i="10"/>
  <c r="N68" i="11"/>
  <c r="N66" i="11" s="1"/>
  <c r="K617" i="11"/>
  <c r="K618" i="11"/>
  <c r="K111" i="12"/>
  <c r="K164" i="12"/>
  <c r="N31" i="7"/>
  <c r="N11" i="7" s="1"/>
  <c r="N9" i="7" s="1"/>
  <c r="N252" i="8"/>
  <c r="N250" i="8" s="1"/>
  <c r="L98" i="10"/>
  <c r="L23" i="11"/>
  <c r="O23" i="11" s="1"/>
  <c r="K158" i="11"/>
  <c r="K482" i="11"/>
  <c r="P70" i="12"/>
  <c r="L98" i="12"/>
  <c r="L96" i="12" s="1"/>
  <c r="K108" i="12"/>
  <c r="N222" i="13"/>
  <c r="N220" i="13" s="1"/>
  <c r="L333" i="13"/>
  <c r="O333" i="13" s="1"/>
  <c r="O601" i="13"/>
  <c r="K117" i="14"/>
  <c r="N252" i="14"/>
  <c r="N250" i="14" s="1"/>
  <c r="O597" i="14"/>
  <c r="K634" i="14"/>
  <c r="L45" i="15"/>
  <c r="L43" i="15" s="1"/>
  <c r="K235" i="15"/>
  <c r="K265" i="15"/>
  <c r="K270" i="15"/>
  <c r="L275" i="15"/>
  <c r="L273" i="15" s="1"/>
  <c r="L271" i="15" s="1"/>
  <c r="K285" i="15"/>
  <c r="K420" i="15"/>
  <c r="K482" i="15"/>
  <c r="K498" i="15"/>
  <c r="O601" i="15"/>
  <c r="L254" i="7"/>
  <c r="O254" i="7" s="1"/>
  <c r="K450" i="7"/>
  <c r="K464" i="7"/>
  <c r="K432" i="8"/>
  <c r="K474" i="9"/>
  <c r="K481" i="9"/>
  <c r="O599" i="9"/>
  <c r="K375" i="10"/>
  <c r="K417" i="10"/>
  <c r="N32" i="11"/>
  <c r="K340" i="12"/>
  <c r="N34" i="12"/>
  <c r="N14" i="12" s="1"/>
  <c r="O597" i="12"/>
  <c r="K149" i="13"/>
  <c r="P337" i="13"/>
  <c r="L34" i="13"/>
  <c r="K368" i="13"/>
  <c r="K426" i="13"/>
  <c r="K455" i="13"/>
  <c r="K499" i="13"/>
  <c r="K464" i="14"/>
  <c r="K564" i="14"/>
  <c r="K573" i="14"/>
  <c r="O568" i="7"/>
  <c r="K611" i="7"/>
  <c r="P144" i="8"/>
  <c r="K235" i="8"/>
  <c r="L333" i="8"/>
  <c r="L331" i="8" s="1"/>
  <c r="M96" i="9"/>
  <c r="K425" i="9"/>
  <c r="P45" i="11"/>
  <c r="K149" i="11"/>
  <c r="L70" i="12"/>
  <c r="L68" i="12" s="1"/>
  <c r="O68" i="12" s="1"/>
  <c r="N120" i="12"/>
  <c r="N118" i="12" s="1"/>
  <c r="N222" i="12"/>
  <c r="N220" i="12" s="1"/>
  <c r="K328" i="12"/>
  <c r="N31" i="12"/>
  <c r="N11" i="12" s="1"/>
  <c r="N9" i="12" s="1"/>
  <c r="O535" i="12"/>
  <c r="K618" i="12"/>
  <c r="K631" i="12"/>
  <c r="K199" i="13"/>
  <c r="N34" i="14"/>
  <c r="N14" i="14" s="1"/>
  <c r="N31" i="14"/>
  <c r="N29" i="14" s="1"/>
  <c r="K613" i="14"/>
  <c r="K401" i="15"/>
  <c r="K616" i="15"/>
  <c r="K626" i="15"/>
  <c r="N31" i="15"/>
  <c r="N29" i="15" s="1"/>
  <c r="I266" i="1"/>
  <c r="N598" i="1"/>
  <c r="L665" i="1"/>
  <c r="O665" i="1" s="1"/>
  <c r="K591" i="2"/>
  <c r="I591" i="1"/>
  <c r="K595" i="2"/>
  <c r="I595" i="1"/>
  <c r="O598" i="2"/>
  <c r="L598" i="1"/>
  <c r="O598" i="1" s="1"/>
  <c r="N602" i="1"/>
  <c r="K619" i="2"/>
  <c r="I611" i="1"/>
  <c r="O583" i="3"/>
  <c r="L583" i="1"/>
  <c r="O583" i="1" s="1"/>
  <c r="L57" i="4"/>
  <c r="O57" i="4" s="1"/>
  <c r="M273" i="4"/>
  <c r="P273" i="4" s="1"/>
  <c r="P275" i="4"/>
  <c r="K630" i="4"/>
  <c r="J630" i="1"/>
  <c r="L32" i="2"/>
  <c r="L30" i="2" s="1"/>
  <c r="O383" i="2"/>
  <c r="L45" i="8"/>
  <c r="O45" i="8" s="1"/>
  <c r="L24" i="8"/>
  <c r="O24" i="8" s="1"/>
  <c r="O383" i="12"/>
  <c r="L32" i="12"/>
  <c r="I132" i="1"/>
  <c r="M294" i="1"/>
  <c r="P294" i="1" s="1"/>
  <c r="N438" i="1"/>
  <c r="I476" i="1"/>
  <c r="K476" i="1" s="1"/>
  <c r="I517" i="1"/>
  <c r="I521" i="1"/>
  <c r="I525" i="1"/>
  <c r="I529" i="1"/>
  <c r="I533" i="1"/>
  <c r="O536" i="2"/>
  <c r="L536" i="1"/>
  <c r="O536" i="1" s="1"/>
  <c r="J543" i="1"/>
  <c r="J549" i="1"/>
  <c r="K628" i="2"/>
  <c r="O648" i="2"/>
  <c r="N650" i="1"/>
  <c r="K266" i="4"/>
  <c r="O567" i="4"/>
  <c r="L567" i="1"/>
  <c r="O567" i="1" s="1"/>
  <c r="O651" i="5"/>
  <c r="L651" i="1"/>
  <c r="O651" i="1" s="1"/>
  <c r="K665" i="5"/>
  <c r="I665" i="1"/>
  <c r="K665" i="1" s="1"/>
  <c r="N57" i="1"/>
  <c r="I65" i="1"/>
  <c r="L49" i="1"/>
  <c r="L58" i="1"/>
  <c r="I473" i="1"/>
  <c r="L661" i="1"/>
  <c r="O661" i="1" s="1"/>
  <c r="K592" i="2"/>
  <c r="I592" i="1"/>
  <c r="K592" i="1" s="1"/>
  <c r="K596" i="2"/>
  <c r="I596" i="1"/>
  <c r="K596" i="1" s="1"/>
  <c r="N312" i="3"/>
  <c r="P314" i="3"/>
  <c r="I577" i="1"/>
  <c r="K577" i="1" s="1"/>
  <c r="K577" i="3"/>
  <c r="O536" i="4"/>
  <c r="L33" i="4"/>
  <c r="O33" i="4" s="1"/>
  <c r="I87" i="1"/>
  <c r="M314" i="1"/>
  <c r="J465" i="1"/>
  <c r="I477" i="1"/>
  <c r="K477" i="1" s="1"/>
  <c r="O404" i="4"/>
  <c r="L32" i="4"/>
  <c r="O352" i="5"/>
  <c r="L32" i="5"/>
  <c r="L30" i="5" s="1"/>
  <c r="I650" i="1"/>
  <c r="K650" i="1" s="1"/>
  <c r="K650" i="4"/>
  <c r="N49" i="1"/>
  <c r="I93" i="1"/>
  <c r="N314" i="1"/>
  <c r="I485" i="1"/>
  <c r="K485" i="1" s="1"/>
  <c r="I635" i="1"/>
  <c r="K199" i="2"/>
  <c r="P224" i="2"/>
  <c r="O385" i="2"/>
  <c r="N34" i="2"/>
  <c r="N14" i="2" s="1"/>
  <c r="O406" i="3"/>
  <c r="O535" i="3"/>
  <c r="O552" i="3"/>
  <c r="L552" i="1"/>
  <c r="N556" i="1"/>
  <c r="K564" i="3"/>
  <c r="I564" i="1"/>
  <c r="I80" i="1"/>
  <c r="I199" i="1"/>
  <c r="I204" i="1"/>
  <c r="I219" i="1"/>
  <c r="J672" i="1"/>
  <c r="O551" i="15"/>
  <c r="L551" i="1"/>
  <c r="O551" i="1" s="1"/>
  <c r="K580" i="15"/>
  <c r="I580" i="1"/>
  <c r="K580" i="1" s="1"/>
  <c r="J229" i="1"/>
  <c r="N382" i="1"/>
  <c r="I425" i="1"/>
  <c r="I429" i="1"/>
  <c r="I478" i="1"/>
  <c r="K478" i="1" s="1"/>
  <c r="N31" i="2"/>
  <c r="N29" i="2" s="1"/>
  <c r="L31" i="3"/>
  <c r="O31" i="3" s="1"/>
  <c r="O352" i="3"/>
  <c r="N32" i="3"/>
  <c r="N30" i="3" s="1"/>
  <c r="N34" i="3"/>
  <c r="N14" i="3" s="1"/>
  <c r="O668" i="4"/>
  <c r="L668" i="1"/>
  <c r="O668" i="1" s="1"/>
  <c r="K84" i="2"/>
  <c r="K304" i="2"/>
  <c r="O318" i="2"/>
  <c r="O347" i="2"/>
  <c r="K421" i="2"/>
  <c r="O437" i="2"/>
  <c r="K450" i="2"/>
  <c r="K497" i="2"/>
  <c r="O582" i="2"/>
  <c r="K108" i="3"/>
  <c r="K158" i="3"/>
  <c r="L224" i="3"/>
  <c r="O224" i="3" s="1"/>
  <c r="K249" i="3"/>
  <c r="N252" i="3"/>
  <c r="N250" i="3" s="1"/>
  <c r="K345" i="3"/>
  <c r="O349" i="3"/>
  <c r="O435" i="3"/>
  <c r="K465" i="3"/>
  <c r="K499" i="3"/>
  <c r="K533" i="3"/>
  <c r="K108" i="4"/>
  <c r="K138" i="4"/>
  <c r="P224" i="4"/>
  <c r="N273" i="4"/>
  <c r="N271" i="4" s="1"/>
  <c r="K345" i="4"/>
  <c r="O349" i="4"/>
  <c r="K429" i="4"/>
  <c r="O437" i="4"/>
  <c r="K466" i="4"/>
  <c r="K533" i="4"/>
  <c r="K631" i="4"/>
  <c r="K635" i="4"/>
  <c r="M22" i="5"/>
  <c r="L45" i="5"/>
  <c r="L43" i="5" s="1"/>
  <c r="M55" i="5"/>
  <c r="M53" i="5" s="1"/>
  <c r="K111" i="5"/>
  <c r="K213" i="5"/>
  <c r="P314" i="5"/>
  <c r="L333" i="5"/>
  <c r="O333" i="5" s="1"/>
  <c r="N32" i="5"/>
  <c r="K430" i="5"/>
  <c r="K474" i="5"/>
  <c r="L33" i="6"/>
  <c r="O33" i="6" s="1"/>
  <c r="K397" i="6"/>
  <c r="K614" i="6"/>
  <c r="K622" i="7"/>
  <c r="K626" i="7"/>
  <c r="M55" i="10"/>
  <c r="P57" i="10"/>
  <c r="N273" i="2"/>
  <c r="N271" i="2" s="1"/>
  <c r="N22" i="4"/>
  <c r="M22" i="6"/>
  <c r="M12" i="6" s="1"/>
  <c r="O354" i="8"/>
  <c r="L34" i="8"/>
  <c r="M252" i="9"/>
  <c r="M250" i="9" s="1"/>
  <c r="P254" i="9"/>
  <c r="L31" i="11"/>
  <c r="L29" i="11" s="1"/>
  <c r="O351" i="11"/>
  <c r="N55" i="2"/>
  <c r="N53" i="2" s="1"/>
  <c r="P144" i="2"/>
  <c r="N252" i="2"/>
  <c r="N250" i="2" s="1"/>
  <c r="L275" i="2"/>
  <c r="O275" i="2" s="1"/>
  <c r="O298" i="2"/>
  <c r="K306" i="2"/>
  <c r="N331" i="2"/>
  <c r="N329" i="2" s="1"/>
  <c r="K398" i="2"/>
  <c r="K498" i="2"/>
  <c r="K597" i="2"/>
  <c r="K133" i="3"/>
  <c r="K149" i="3"/>
  <c r="K186" i="3"/>
  <c r="N222" i="3"/>
  <c r="N220" i="3" s="1"/>
  <c r="K309" i="3"/>
  <c r="O354" i="3"/>
  <c r="K368" i="3"/>
  <c r="K380" i="3"/>
  <c r="K401" i="3"/>
  <c r="O533" i="3"/>
  <c r="K573" i="3"/>
  <c r="K109" i="4"/>
  <c r="K264" i="4"/>
  <c r="K368" i="4"/>
  <c r="K430" i="4"/>
  <c r="K482" i="4"/>
  <c r="K497" i="4"/>
  <c r="O533" i="4"/>
  <c r="N43" i="5"/>
  <c r="N41" i="5" s="1"/>
  <c r="P41" i="5" s="1"/>
  <c r="N68" i="5"/>
  <c r="N66" i="5" s="1"/>
  <c r="K112" i="5"/>
  <c r="L122" i="5"/>
  <c r="L120" i="5" s="1"/>
  <c r="P275" i="5"/>
  <c r="O337" i="5"/>
  <c r="K455" i="5"/>
  <c r="N33" i="6"/>
  <c r="N13" i="6" s="1"/>
  <c r="O351" i="7"/>
  <c r="L31" i="7"/>
  <c r="N222" i="2"/>
  <c r="N220" i="2" s="1"/>
  <c r="N120" i="4"/>
  <c r="N118" i="4" s="1"/>
  <c r="N34" i="7"/>
  <c r="N14" i="7" s="1"/>
  <c r="O567" i="7"/>
  <c r="L33" i="7"/>
  <c r="O33" i="7" s="1"/>
  <c r="P70" i="2"/>
  <c r="L144" i="2"/>
  <c r="O144" i="2" s="1"/>
  <c r="P314" i="2"/>
  <c r="O406" i="2"/>
  <c r="O439" i="2"/>
  <c r="K473" i="2"/>
  <c r="K499" i="2"/>
  <c r="K304" i="3"/>
  <c r="P333" i="3"/>
  <c r="K340" i="3"/>
  <c r="K376" i="3"/>
  <c r="O380" i="3"/>
  <c r="K397" i="3"/>
  <c r="O401" i="3"/>
  <c r="K417" i="3"/>
  <c r="K425" i="3"/>
  <c r="O457" i="3"/>
  <c r="K474" i="3"/>
  <c r="O568" i="3"/>
  <c r="O597" i="3"/>
  <c r="O347" i="4"/>
  <c r="K372" i="4"/>
  <c r="K402" i="4"/>
  <c r="K419" i="4"/>
  <c r="O435" i="4"/>
  <c r="L33" i="5"/>
  <c r="O33" i="5" s="1"/>
  <c r="K235" i="5"/>
  <c r="L275" i="5"/>
  <c r="L273" i="5" s="1"/>
  <c r="O347" i="5"/>
  <c r="K397" i="5"/>
  <c r="O401" i="5"/>
  <c r="K428" i="5"/>
  <c r="O459" i="5"/>
  <c r="K219" i="6"/>
  <c r="N22" i="5"/>
  <c r="L23" i="6"/>
  <c r="O23" i="6" s="1"/>
  <c r="P314" i="7"/>
  <c r="L23" i="2"/>
  <c r="O23" i="2" s="1"/>
  <c r="K164" i="2"/>
  <c r="K309" i="2"/>
  <c r="L314" i="2"/>
  <c r="O314" i="2" s="1"/>
  <c r="K380" i="2"/>
  <c r="K416" i="2"/>
  <c r="K428" i="2"/>
  <c r="K449" i="2"/>
  <c r="K474" i="2"/>
  <c r="O564" i="2"/>
  <c r="K631" i="2"/>
  <c r="N644" i="2"/>
  <c r="N640" i="2" s="1"/>
  <c r="N638" i="2" s="1"/>
  <c r="N636" i="2" s="1"/>
  <c r="K80" i="3"/>
  <c r="K117" i="3"/>
  <c r="K138" i="3"/>
  <c r="K173" i="3"/>
  <c r="K266" i="3"/>
  <c r="K306" i="3"/>
  <c r="K341" i="3"/>
  <c r="K370" i="3"/>
  <c r="K377" i="3"/>
  <c r="K398" i="3"/>
  <c r="K418" i="3"/>
  <c r="K426" i="3"/>
  <c r="K430" i="3"/>
  <c r="K435" i="3"/>
  <c r="O437" i="3"/>
  <c r="K455" i="3"/>
  <c r="K464" i="3"/>
  <c r="K498" i="3"/>
  <c r="O566" i="3"/>
  <c r="L70" i="4"/>
  <c r="O70" i="4" s="1"/>
  <c r="K111" i="4"/>
  <c r="K219" i="4"/>
  <c r="K229" i="4"/>
  <c r="K349" i="4"/>
  <c r="K370" i="4"/>
  <c r="K381" i="4"/>
  <c r="K428" i="4"/>
  <c r="K432" i="4"/>
  <c r="O439" i="4"/>
  <c r="K473" i="4"/>
  <c r="K597" i="4"/>
  <c r="P333" i="5"/>
  <c r="K396" i="8"/>
  <c r="K396" i="5"/>
  <c r="K427" i="5"/>
  <c r="O435" i="5"/>
  <c r="O455" i="5"/>
  <c r="O537" i="5"/>
  <c r="O568" i="5"/>
  <c r="N26" i="6"/>
  <c r="N16" i="6" s="1"/>
  <c r="M331" i="6"/>
  <c r="M329" i="6" s="1"/>
  <c r="K343" i="6"/>
  <c r="O380" i="6"/>
  <c r="K418" i="6"/>
  <c r="K422" i="6"/>
  <c r="K450" i="6"/>
  <c r="K455" i="6"/>
  <c r="O457" i="6"/>
  <c r="K547" i="6"/>
  <c r="K199" i="7"/>
  <c r="K341" i="7"/>
  <c r="K370" i="7"/>
  <c r="K396" i="7"/>
  <c r="K401" i="7"/>
  <c r="O537" i="7"/>
  <c r="L31" i="8"/>
  <c r="K189" i="8"/>
  <c r="K200" i="8"/>
  <c r="P254" i="8"/>
  <c r="K350" i="8"/>
  <c r="K401" i="8"/>
  <c r="O457" i="8"/>
  <c r="K474" i="8"/>
  <c r="K481" i="8"/>
  <c r="K499" i="8"/>
  <c r="K533" i="8"/>
  <c r="L98" i="9"/>
  <c r="L96" i="9" s="1"/>
  <c r="L94" i="9" s="1"/>
  <c r="K111" i="9"/>
  <c r="K149" i="9"/>
  <c r="L275" i="9"/>
  <c r="O275" i="9" s="1"/>
  <c r="N32" i="9"/>
  <c r="N30" i="9" s="1"/>
  <c r="L32" i="9"/>
  <c r="L30" i="9" s="1"/>
  <c r="K573" i="9"/>
  <c r="K628" i="9"/>
  <c r="O49" i="10"/>
  <c r="N55" i="10"/>
  <c r="N53" i="10" s="1"/>
  <c r="K149" i="10"/>
  <c r="K219" i="10"/>
  <c r="P224" i="10"/>
  <c r="L275" i="10"/>
  <c r="O275" i="10" s="1"/>
  <c r="N331" i="10"/>
  <c r="N329" i="10" s="1"/>
  <c r="K340" i="10"/>
  <c r="K420" i="10"/>
  <c r="K622" i="10"/>
  <c r="K621" i="10"/>
  <c r="L32" i="15"/>
  <c r="L30" i="15" s="1"/>
  <c r="O535" i="15"/>
  <c r="K547" i="5"/>
  <c r="K591" i="5"/>
  <c r="K628" i="5"/>
  <c r="N96" i="6"/>
  <c r="N94" i="6" s="1"/>
  <c r="L144" i="6"/>
  <c r="L142" i="6" s="1"/>
  <c r="L140" i="6" s="1"/>
  <c r="L224" i="6"/>
  <c r="O224" i="6" s="1"/>
  <c r="O347" i="6"/>
  <c r="N34" i="6"/>
  <c r="N14" i="6" s="1"/>
  <c r="K430" i="6"/>
  <c r="K435" i="6"/>
  <c r="K464" i="6"/>
  <c r="K482" i="6"/>
  <c r="L57" i="7"/>
  <c r="O57" i="7" s="1"/>
  <c r="N68" i="7"/>
  <c r="N66" i="7" s="1"/>
  <c r="P337" i="7"/>
  <c r="K482" i="7"/>
  <c r="K613" i="7"/>
  <c r="K634" i="7"/>
  <c r="N26" i="8"/>
  <c r="N16" i="8" s="1"/>
  <c r="K133" i="8"/>
  <c r="L254" i="8"/>
  <c r="O254" i="8" s="1"/>
  <c r="M331" i="8"/>
  <c r="K340" i="8"/>
  <c r="O347" i="8"/>
  <c r="N32" i="8"/>
  <c r="K450" i="8"/>
  <c r="O566" i="8"/>
  <c r="K614" i="8"/>
  <c r="K631" i="8"/>
  <c r="L33" i="9"/>
  <c r="O33" i="9" s="1"/>
  <c r="K112" i="9"/>
  <c r="L122" i="9"/>
  <c r="O122" i="9" s="1"/>
  <c r="P144" i="9"/>
  <c r="O347" i="9"/>
  <c r="I367" i="9"/>
  <c r="K367" i="9" s="1"/>
  <c r="K435" i="9"/>
  <c r="O533" i="9"/>
  <c r="O537" i="9"/>
  <c r="K593" i="9"/>
  <c r="K597" i="9"/>
  <c r="N644" i="9"/>
  <c r="N640" i="9" s="1"/>
  <c r="N638" i="9" s="1"/>
  <c r="N636" i="9" s="1"/>
  <c r="P144" i="10"/>
  <c r="N222" i="10"/>
  <c r="N220" i="10" s="1"/>
  <c r="K597" i="10"/>
  <c r="O438" i="12"/>
  <c r="L33" i="12"/>
  <c r="O33" i="12" s="1"/>
  <c r="O459" i="12"/>
  <c r="L34" i="12"/>
  <c r="N34" i="13"/>
  <c r="N14" i="13" s="1"/>
  <c r="N26" i="14"/>
  <c r="N16" i="14" s="1"/>
  <c r="N31" i="6"/>
  <c r="N29" i="6" s="1"/>
  <c r="N252" i="7"/>
  <c r="N250" i="7" s="1"/>
  <c r="N273" i="7"/>
  <c r="N271" i="7" s="1"/>
  <c r="K429" i="7"/>
  <c r="K455" i="7"/>
  <c r="K618" i="7"/>
  <c r="N644" i="8"/>
  <c r="N640" i="8" s="1"/>
  <c r="N638" i="8" s="1"/>
  <c r="N636" i="8" s="1"/>
  <c r="J671" i="8"/>
  <c r="N96" i="9"/>
  <c r="N94" i="9" s="1"/>
  <c r="M292" i="9"/>
  <c r="P292" i="9" s="1"/>
  <c r="N22" i="13"/>
  <c r="M43" i="15"/>
  <c r="M41" i="15" s="1"/>
  <c r="P45" i="15"/>
  <c r="K432" i="5"/>
  <c r="K164" i="6"/>
  <c r="N331" i="6"/>
  <c r="N329" i="6" s="1"/>
  <c r="N96" i="7"/>
  <c r="N94" i="7" s="1"/>
  <c r="N120" i="7"/>
  <c r="N118" i="7" s="1"/>
  <c r="K200" i="7"/>
  <c r="O383" i="7"/>
  <c r="K465" i="7"/>
  <c r="O599" i="7"/>
  <c r="K631" i="7"/>
  <c r="L26" i="8"/>
  <c r="L16" i="8" s="1"/>
  <c r="K341" i="8"/>
  <c r="K349" i="8"/>
  <c r="L32" i="8"/>
  <c r="L30" i="8" s="1"/>
  <c r="K370" i="8"/>
  <c r="K376" i="8"/>
  <c r="K422" i="8"/>
  <c r="N55" i="9"/>
  <c r="P55" i="9" s="1"/>
  <c r="P70" i="9"/>
  <c r="K93" i="9"/>
  <c r="L144" i="9"/>
  <c r="L142" i="9" s="1"/>
  <c r="K200" i="9"/>
  <c r="K340" i="9"/>
  <c r="K349" i="9"/>
  <c r="K377" i="9"/>
  <c r="K402" i="9"/>
  <c r="N34" i="9"/>
  <c r="N14" i="9" s="1"/>
  <c r="K419" i="9"/>
  <c r="K427" i="9"/>
  <c r="K464" i="9"/>
  <c r="K547" i="9"/>
  <c r="O597" i="9"/>
  <c r="K624" i="9"/>
  <c r="N43" i="10"/>
  <c r="N41" i="10" s="1"/>
  <c r="L144" i="10"/>
  <c r="L142" i="10" s="1"/>
  <c r="L140" i="10" s="1"/>
  <c r="N252" i="10"/>
  <c r="N250" i="10" s="1"/>
  <c r="P314" i="10"/>
  <c r="O337" i="10"/>
  <c r="K368" i="10"/>
  <c r="O353" i="11"/>
  <c r="L33" i="11"/>
  <c r="O33" i="11" s="1"/>
  <c r="K401" i="11"/>
  <c r="P57" i="12"/>
  <c r="M55" i="12"/>
  <c r="M53" i="12" s="1"/>
  <c r="I367" i="12"/>
  <c r="K367" i="12" s="1"/>
  <c r="K369" i="12"/>
  <c r="K369" i="14"/>
  <c r="I367" i="14"/>
  <c r="K367" i="14" s="1"/>
  <c r="K422" i="5"/>
  <c r="O457" i="5"/>
  <c r="K481" i="5"/>
  <c r="K341" i="6"/>
  <c r="K396" i="6"/>
  <c r="K416" i="6"/>
  <c r="K420" i="6"/>
  <c r="K424" i="6"/>
  <c r="O439" i="6"/>
  <c r="K597" i="6"/>
  <c r="K633" i="6"/>
  <c r="O649" i="6"/>
  <c r="N26" i="7"/>
  <c r="N16" i="7" s="1"/>
  <c r="P16" i="7" s="1"/>
  <c r="L144" i="7"/>
  <c r="O144" i="7" s="1"/>
  <c r="K164" i="7"/>
  <c r="N331" i="7"/>
  <c r="N329" i="7" s="1"/>
  <c r="K350" i="7"/>
  <c r="K368" i="7"/>
  <c r="K398" i="7"/>
  <c r="K402" i="7"/>
  <c r="K533" i="7"/>
  <c r="K619" i="7"/>
  <c r="J671" i="7"/>
  <c r="P98" i="8"/>
  <c r="K149" i="8"/>
  <c r="O455" i="8"/>
  <c r="O459" i="8"/>
  <c r="K465" i="8"/>
  <c r="K497" i="8"/>
  <c r="N26" i="9"/>
  <c r="N16" i="9" s="1"/>
  <c r="L57" i="9"/>
  <c r="O57" i="9" s="1"/>
  <c r="N331" i="9"/>
  <c r="N329" i="9" s="1"/>
  <c r="O385" i="9"/>
  <c r="K416" i="9"/>
  <c r="K420" i="9"/>
  <c r="O601" i="9"/>
  <c r="K621" i="9"/>
  <c r="K630" i="9"/>
  <c r="L31" i="10"/>
  <c r="O31" i="10" s="1"/>
  <c r="O354" i="10"/>
  <c r="N31" i="11"/>
  <c r="N29" i="11" s="1"/>
  <c r="O351" i="14"/>
  <c r="L31" i="14"/>
  <c r="O31" i="14" s="1"/>
  <c r="N33" i="11"/>
  <c r="N13" i="11" s="1"/>
  <c r="O533" i="5"/>
  <c r="K589" i="5"/>
  <c r="K597" i="5"/>
  <c r="N644" i="5"/>
  <c r="N640" i="5" s="1"/>
  <c r="N638" i="5" s="1"/>
  <c r="N636" i="5" s="1"/>
  <c r="J671" i="5"/>
  <c r="L45" i="6"/>
  <c r="O45" i="6" s="1"/>
  <c r="K345" i="6"/>
  <c r="K380" i="6"/>
  <c r="L32" i="6"/>
  <c r="L30" i="6" s="1"/>
  <c r="K417" i="6"/>
  <c r="K573" i="6"/>
  <c r="O597" i="6"/>
  <c r="O601" i="6"/>
  <c r="K630" i="6"/>
  <c r="K648" i="6"/>
  <c r="L45" i="7"/>
  <c r="L43" i="7" s="1"/>
  <c r="L41" i="7" s="1"/>
  <c r="K340" i="7"/>
  <c r="K381" i="7"/>
  <c r="K416" i="7"/>
  <c r="K420" i="7"/>
  <c r="O439" i="7"/>
  <c r="O533" i="7"/>
  <c r="K628" i="7"/>
  <c r="L98" i="8"/>
  <c r="O98" i="8" s="1"/>
  <c r="K199" i="8"/>
  <c r="K424" i="8"/>
  <c r="K466" i="8"/>
  <c r="K473" i="8"/>
  <c r="K498" i="8"/>
  <c r="O535" i="8"/>
  <c r="K597" i="8"/>
  <c r="K629" i="8"/>
  <c r="K158" i="9"/>
  <c r="K265" i="9"/>
  <c r="O349" i="9"/>
  <c r="K401" i="9"/>
  <c r="O404" i="9"/>
  <c r="K417" i="9"/>
  <c r="K421" i="9"/>
  <c r="K631" i="9"/>
  <c r="K634" i="9"/>
  <c r="L23" i="10"/>
  <c r="O23" i="10" s="1"/>
  <c r="K164" i="10"/>
  <c r="K229" i="10"/>
  <c r="K431" i="10"/>
  <c r="I367" i="10"/>
  <c r="K367" i="10" s="1"/>
  <c r="K430" i="10"/>
  <c r="L640" i="10"/>
  <c r="K199" i="11"/>
  <c r="N252" i="11"/>
  <c r="N250" i="11" s="1"/>
  <c r="K417" i="11"/>
  <c r="K421" i="11"/>
  <c r="K425" i="11"/>
  <c r="K429" i="11"/>
  <c r="N331" i="12"/>
  <c r="N329" i="12" s="1"/>
  <c r="K573" i="12"/>
  <c r="K619" i="12"/>
  <c r="K133" i="13"/>
  <c r="K450" i="13"/>
  <c r="K149" i="14"/>
  <c r="P70" i="15"/>
  <c r="N222" i="15"/>
  <c r="N220" i="15" s="1"/>
  <c r="O347" i="15"/>
  <c r="K377" i="15"/>
  <c r="K381" i="15"/>
  <c r="K426" i="15"/>
  <c r="O457" i="15"/>
  <c r="O564" i="15"/>
  <c r="K350" i="10"/>
  <c r="K423" i="10"/>
  <c r="O533" i="10"/>
  <c r="L45" i="11"/>
  <c r="O45" i="11" s="1"/>
  <c r="L254" i="11"/>
  <c r="O254" i="11" s="1"/>
  <c r="K328" i="11"/>
  <c r="L333" i="11"/>
  <c r="L331" i="11" s="1"/>
  <c r="K398" i="11"/>
  <c r="K450" i="11"/>
  <c r="K547" i="11"/>
  <c r="K634" i="11"/>
  <c r="K370" i="12"/>
  <c r="K424" i="12"/>
  <c r="K428" i="12"/>
  <c r="K597" i="12"/>
  <c r="K616" i="12"/>
  <c r="L31" i="13"/>
  <c r="L29" i="13" s="1"/>
  <c r="P43" i="13"/>
  <c r="N68" i="13"/>
  <c r="N66" i="13" s="1"/>
  <c r="K219" i="13"/>
  <c r="N331" i="13"/>
  <c r="N329" i="13" s="1"/>
  <c r="K377" i="13"/>
  <c r="K498" i="13"/>
  <c r="K624" i="13"/>
  <c r="K629" i="13"/>
  <c r="P98" i="14"/>
  <c r="K397" i="14"/>
  <c r="O401" i="14"/>
  <c r="J651" i="14"/>
  <c r="L224" i="15"/>
  <c r="L222" i="15" s="1"/>
  <c r="L220" i="15" s="1"/>
  <c r="K634" i="10"/>
  <c r="K189" i="11"/>
  <c r="K200" i="11"/>
  <c r="K418" i="11"/>
  <c r="K422" i="11"/>
  <c r="K426" i="11"/>
  <c r="K430" i="11"/>
  <c r="K464" i="11"/>
  <c r="K635" i="11"/>
  <c r="N252" i="12"/>
  <c r="N250" i="12" s="1"/>
  <c r="O349" i="12"/>
  <c r="O404" i="12"/>
  <c r="O457" i="12"/>
  <c r="O568" i="12"/>
  <c r="L224" i="13"/>
  <c r="L222" i="13" s="1"/>
  <c r="N273" i="13"/>
  <c r="N271" i="13" s="1"/>
  <c r="P314" i="13"/>
  <c r="K349" i="13"/>
  <c r="O352" i="13"/>
  <c r="K370" i="13"/>
  <c r="K381" i="13"/>
  <c r="K427" i="13"/>
  <c r="O455" i="13"/>
  <c r="O459" i="13"/>
  <c r="K580" i="13"/>
  <c r="M22" i="14"/>
  <c r="M20" i="14" s="1"/>
  <c r="M18" i="14" s="1"/>
  <c r="L98" i="14"/>
  <c r="O98" i="14" s="1"/>
  <c r="M292" i="14"/>
  <c r="M290" i="14" s="1"/>
  <c r="P290" i="14" s="1"/>
  <c r="O347" i="14"/>
  <c r="K466" i="14"/>
  <c r="K473" i="14"/>
  <c r="O533" i="14"/>
  <c r="O566" i="14"/>
  <c r="K597" i="14"/>
  <c r="K623" i="14"/>
  <c r="N55" i="15"/>
  <c r="N53" i="15" s="1"/>
  <c r="N96" i="15"/>
  <c r="N94" i="15" s="1"/>
  <c r="K117" i="15"/>
  <c r="L144" i="15"/>
  <c r="O144" i="15" s="1"/>
  <c r="K200" i="15"/>
  <c r="K267" i="15"/>
  <c r="P333" i="15"/>
  <c r="K349" i="15"/>
  <c r="K370" i="15"/>
  <c r="K427" i="15"/>
  <c r="O435" i="15"/>
  <c r="K464" i="15"/>
  <c r="K497" i="15"/>
  <c r="K547" i="15"/>
  <c r="K631" i="15"/>
  <c r="J651" i="15"/>
  <c r="K424" i="10"/>
  <c r="K614" i="10"/>
  <c r="P98" i="11"/>
  <c r="K381" i="11"/>
  <c r="K615" i="11"/>
  <c r="L24" i="12"/>
  <c r="K229" i="12"/>
  <c r="K421" i="12"/>
  <c r="K309" i="13"/>
  <c r="K340" i="14"/>
  <c r="N32" i="14"/>
  <c r="N30" i="14" s="1"/>
  <c r="O457" i="14"/>
  <c r="K397" i="10"/>
  <c r="O439" i="10"/>
  <c r="O535" i="10"/>
  <c r="O599" i="10"/>
  <c r="K628" i="10"/>
  <c r="K635" i="10"/>
  <c r="J671" i="10"/>
  <c r="N55" i="11"/>
  <c r="N53" i="11" s="1"/>
  <c r="N120" i="11"/>
  <c r="N118" i="11" s="1"/>
  <c r="K396" i="11"/>
  <c r="O435" i="11"/>
  <c r="L57" i="12"/>
  <c r="L55" i="12" s="1"/>
  <c r="L53" i="12" s="1"/>
  <c r="L294" i="12"/>
  <c r="O294" i="12" s="1"/>
  <c r="K426" i="12"/>
  <c r="L32" i="13"/>
  <c r="N26" i="13"/>
  <c r="N16" i="13" s="1"/>
  <c r="N120" i="13"/>
  <c r="N118" i="13" s="1"/>
  <c r="K380" i="13"/>
  <c r="K432" i="13"/>
  <c r="K481" i="13"/>
  <c r="O584" i="13"/>
  <c r="K631" i="13"/>
  <c r="K132" i="14"/>
  <c r="K229" i="14"/>
  <c r="P275" i="14"/>
  <c r="K341" i="14"/>
  <c r="K381" i="14"/>
  <c r="O385" i="14"/>
  <c r="K419" i="14"/>
  <c r="K427" i="14"/>
  <c r="K450" i="14"/>
  <c r="K482" i="14"/>
  <c r="K229" i="15"/>
  <c r="N273" i="15"/>
  <c r="L314" i="15"/>
  <c r="L312" i="15" s="1"/>
  <c r="K324" i="15"/>
  <c r="K341" i="15"/>
  <c r="O404" i="15"/>
  <c r="N34" i="15"/>
  <c r="N14" i="15" s="1"/>
  <c r="N312" i="14"/>
  <c r="N310" i="14" s="1"/>
  <c r="K345" i="10"/>
  <c r="O352" i="10"/>
  <c r="O406" i="10"/>
  <c r="K422" i="10"/>
  <c r="K449" i="10"/>
  <c r="K533" i="10"/>
  <c r="K629" i="10"/>
  <c r="P333" i="11"/>
  <c r="K380" i="11"/>
  <c r="O383" i="11"/>
  <c r="K397" i="11"/>
  <c r="O404" i="11"/>
  <c r="K449" i="11"/>
  <c r="K466" i="11"/>
  <c r="K173" i="12"/>
  <c r="M252" i="12"/>
  <c r="P252" i="12" s="1"/>
  <c r="K430" i="12"/>
  <c r="K533" i="12"/>
  <c r="N644" i="12"/>
  <c r="N640" i="12" s="1"/>
  <c r="N638" i="12" s="1"/>
  <c r="N636" i="12" s="1"/>
  <c r="K164" i="13"/>
  <c r="K573" i="13"/>
  <c r="K613" i="13"/>
  <c r="K635" i="13"/>
  <c r="N142" i="14"/>
  <c r="N140" i="14" s="1"/>
  <c r="K396" i="14"/>
  <c r="K401" i="14"/>
  <c r="K420" i="14"/>
  <c r="K428" i="14"/>
  <c r="O439" i="14"/>
  <c r="O459" i="14"/>
  <c r="O535" i="14"/>
  <c r="O564" i="14"/>
  <c r="N68" i="15"/>
  <c r="N66" i="15" s="1"/>
  <c r="M96" i="15"/>
  <c r="P96" i="15" s="1"/>
  <c r="K350" i="15"/>
  <c r="K481" i="15"/>
  <c r="O533" i="15"/>
  <c r="K597" i="15"/>
  <c r="J671" i="15"/>
  <c r="N68" i="2"/>
  <c r="N66" i="2" s="1"/>
  <c r="L98" i="2"/>
  <c r="O98" i="2" s="1"/>
  <c r="N142" i="2"/>
  <c r="N140" i="2" s="1"/>
  <c r="K201" i="2"/>
  <c r="O337" i="2"/>
  <c r="K341" i="2"/>
  <c r="N33" i="2"/>
  <c r="N13" i="2" s="1"/>
  <c r="I367" i="2"/>
  <c r="K367" i="2" s="1"/>
  <c r="O380" i="2"/>
  <c r="K426" i="2"/>
  <c r="O455" i="2"/>
  <c r="K533" i="2"/>
  <c r="O535" i="2"/>
  <c r="O568" i="2"/>
  <c r="O584" i="2"/>
  <c r="O599" i="2"/>
  <c r="K634" i="2"/>
  <c r="J651" i="2"/>
  <c r="L26" i="3"/>
  <c r="L16" i="3" s="1"/>
  <c r="M22" i="3"/>
  <c r="M12" i="3" s="1"/>
  <c r="N55" i="3"/>
  <c r="K81" i="3"/>
  <c r="L98" i="3"/>
  <c r="L96" i="3" s="1"/>
  <c r="K164" i="3"/>
  <c r="K199" i="3"/>
  <c r="K328" i="3"/>
  <c r="O347" i="3"/>
  <c r="K419" i="3"/>
  <c r="K449" i="3"/>
  <c r="O459" i="3"/>
  <c r="K482" i="3"/>
  <c r="M120" i="4"/>
  <c r="P122" i="4"/>
  <c r="L31" i="2"/>
  <c r="O31" i="2" s="1"/>
  <c r="L640" i="2"/>
  <c r="O640" i="2" s="1"/>
  <c r="L23" i="3"/>
  <c r="O23" i="3" s="1"/>
  <c r="L70" i="2"/>
  <c r="O70" i="2" s="1"/>
  <c r="M96" i="2"/>
  <c r="M94" i="2" s="1"/>
  <c r="P94" i="2" s="1"/>
  <c r="M120" i="2"/>
  <c r="P120" i="2" s="1"/>
  <c r="K173" i="2"/>
  <c r="K324" i="2"/>
  <c r="K345" i="2"/>
  <c r="K381" i="2"/>
  <c r="O401" i="2"/>
  <c r="K423" i="2"/>
  <c r="K427" i="2"/>
  <c r="K430" i="2"/>
  <c r="K465" i="2"/>
  <c r="K626" i="2"/>
  <c r="L24" i="3"/>
  <c r="O24" i="3" s="1"/>
  <c r="O102" i="3"/>
  <c r="K109" i="3"/>
  <c r="K200" i="3"/>
  <c r="K349" i="3"/>
  <c r="K375" i="3"/>
  <c r="L32" i="3"/>
  <c r="L30" i="3" s="1"/>
  <c r="K396" i="3"/>
  <c r="O404" i="3"/>
  <c r="K416" i="3"/>
  <c r="K420" i="3"/>
  <c r="K427" i="3"/>
  <c r="K466" i="3"/>
  <c r="K631" i="3"/>
  <c r="K634" i="3"/>
  <c r="N644" i="3"/>
  <c r="N640" i="3" s="1"/>
  <c r="N638" i="3" s="1"/>
  <c r="N636" i="3" s="1"/>
  <c r="L122" i="4"/>
  <c r="L120" i="4" s="1"/>
  <c r="O120" i="4" s="1"/>
  <c r="O49" i="2"/>
  <c r="L24" i="2"/>
  <c r="O24" i="2" s="1"/>
  <c r="P294" i="3"/>
  <c r="M102" i="4"/>
  <c r="O102" i="4"/>
  <c r="K85" i="2"/>
  <c r="K158" i="2"/>
  <c r="P333" i="2"/>
  <c r="K402" i="2"/>
  <c r="K424" i="2"/>
  <c r="O457" i="2"/>
  <c r="K466" i="2"/>
  <c r="K481" i="2"/>
  <c r="K92" i="3"/>
  <c r="K110" i="3"/>
  <c r="P122" i="3"/>
  <c r="P144" i="3"/>
  <c r="K201" i="3"/>
  <c r="K264" i="3"/>
  <c r="P275" i="3"/>
  <c r="L294" i="3"/>
  <c r="L292" i="3" s="1"/>
  <c r="K421" i="3"/>
  <c r="K424" i="3"/>
  <c r="K428" i="3"/>
  <c r="K473" i="3"/>
  <c r="K547" i="3"/>
  <c r="K597" i="3"/>
  <c r="M22" i="2"/>
  <c r="M12" i="2" s="1"/>
  <c r="N142" i="3"/>
  <c r="N140" i="3" s="1"/>
  <c r="M68" i="4"/>
  <c r="P70" i="4"/>
  <c r="N22" i="2"/>
  <c r="K149" i="2"/>
  <c r="K200" i="2"/>
  <c r="K219" i="2"/>
  <c r="L254" i="2"/>
  <c r="O254" i="2" s="1"/>
  <c r="K289" i="2"/>
  <c r="K328" i="2"/>
  <c r="L333" i="2"/>
  <c r="O333" i="2" s="1"/>
  <c r="K343" i="2"/>
  <c r="K455" i="2"/>
  <c r="K482" i="2"/>
  <c r="O537" i="2"/>
  <c r="K629" i="2"/>
  <c r="N43" i="3"/>
  <c r="N41" i="3" s="1"/>
  <c r="P98" i="3"/>
  <c r="K111" i="3"/>
  <c r="L144" i="3"/>
  <c r="O144" i="3" s="1"/>
  <c r="K265" i="3"/>
  <c r="K285" i="3"/>
  <c r="K381" i="3"/>
  <c r="K402" i="3"/>
  <c r="K429" i="3"/>
  <c r="K432" i="3"/>
  <c r="O439" i="3"/>
  <c r="K497" i="3"/>
  <c r="L640" i="3"/>
  <c r="O640" i="3" s="1"/>
  <c r="K613" i="2"/>
  <c r="K621" i="2"/>
  <c r="L45" i="4"/>
  <c r="O45" i="4" s="1"/>
  <c r="N68" i="4"/>
  <c r="N66" i="4" s="1"/>
  <c r="K92" i="4"/>
  <c r="K112" i="4"/>
  <c r="O224" i="4"/>
  <c r="L254" i="4"/>
  <c r="O254" i="4" s="1"/>
  <c r="L294" i="4"/>
  <c r="L292" i="4" s="1"/>
  <c r="O292" i="4" s="1"/>
  <c r="O352" i="4"/>
  <c r="O380" i="4"/>
  <c r="K397" i="4"/>
  <c r="O401" i="4"/>
  <c r="K417" i="4"/>
  <c r="K431" i="4"/>
  <c r="O457" i="4"/>
  <c r="K618" i="4"/>
  <c r="K634" i="4"/>
  <c r="L23" i="5"/>
  <c r="K138" i="5"/>
  <c r="P144" i="5"/>
  <c r="N312" i="5"/>
  <c r="N310" i="5" s="1"/>
  <c r="K345" i="5"/>
  <c r="K426" i="5"/>
  <c r="K580" i="5"/>
  <c r="K595" i="5"/>
  <c r="K629" i="5"/>
  <c r="P45" i="6"/>
  <c r="L122" i="6"/>
  <c r="L120" i="6" s="1"/>
  <c r="O120" i="6" s="1"/>
  <c r="K328" i="6"/>
  <c r="K340" i="6"/>
  <c r="K421" i="6"/>
  <c r="K564" i="6"/>
  <c r="N43" i="6"/>
  <c r="N41" i="6" s="1"/>
  <c r="P98" i="4"/>
  <c r="K113" i="4"/>
  <c r="K199" i="4"/>
  <c r="K265" i="4"/>
  <c r="P333" i="4"/>
  <c r="K377" i="4"/>
  <c r="K398" i="4"/>
  <c r="K418" i="4"/>
  <c r="K425" i="4"/>
  <c r="K455" i="4"/>
  <c r="K628" i="4"/>
  <c r="K109" i="5"/>
  <c r="L144" i="5"/>
  <c r="O144" i="5" s="1"/>
  <c r="K204" i="5"/>
  <c r="M252" i="5"/>
  <c r="P252" i="5" s="1"/>
  <c r="L294" i="5"/>
  <c r="O294" i="5" s="1"/>
  <c r="O383" i="5"/>
  <c r="O404" i="5"/>
  <c r="K423" i="5"/>
  <c r="O437" i="5"/>
  <c r="K449" i="5"/>
  <c r="K573" i="5"/>
  <c r="O580" i="5"/>
  <c r="N22" i="6"/>
  <c r="L31" i="6"/>
  <c r="M120" i="6"/>
  <c r="P120" i="6" s="1"/>
  <c r="K199" i="6"/>
  <c r="N222" i="6"/>
  <c r="K235" i="6"/>
  <c r="L314" i="6"/>
  <c r="L312" i="6" s="1"/>
  <c r="O312" i="6" s="1"/>
  <c r="L333" i="6"/>
  <c r="L331" i="6" s="1"/>
  <c r="K429" i="6"/>
  <c r="K449" i="6"/>
  <c r="O535" i="6"/>
  <c r="L312" i="8"/>
  <c r="L310" i="8" s="1"/>
  <c r="O310" i="8" s="1"/>
  <c r="P314" i="4"/>
  <c r="P45" i="5"/>
  <c r="N222" i="5"/>
  <c r="N220" i="5" s="1"/>
  <c r="P220" i="5" s="1"/>
  <c r="K614" i="5"/>
  <c r="P275" i="6"/>
  <c r="L24" i="4"/>
  <c r="K110" i="4"/>
  <c r="K149" i="4"/>
  <c r="K200" i="4"/>
  <c r="L333" i="4"/>
  <c r="O333" i="4" s="1"/>
  <c r="K350" i="4"/>
  <c r="O385" i="4"/>
  <c r="O406" i="4"/>
  <c r="K426" i="4"/>
  <c r="K464" i="4"/>
  <c r="K474" i="4"/>
  <c r="K481" i="4"/>
  <c r="K573" i="4"/>
  <c r="K629" i="4"/>
  <c r="K110" i="5"/>
  <c r="K158" i="5"/>
  <c r="K328" i="5"/>
  <c r="K340" i="5"/>
  <c r="K435" i="5"/>
  <c r="K450" i="5"/>
  <c r="K482" i="5"/>
  <c r="O584" i="5"/>
  <c r="K593" i="5"/>
  <c r="K618" i="5"/>
  <c r="K631" i="5"/>
  <c r="O49" i="6"/>
  <c r="N55" i="6"/>
  <c r="P55" i="6" s="1"/>
  <c r="L98" i="6"/>
  <c r="O98" i="6" s="1"/>
  <c r="K189" i="6"/>
  <c r="K200" i="6"/>
  <c r="N252" i="6"/>
  <c r="N250" i="6" s="1"/>
  <c r="L275" i="6"/>
  <c r="L273" i="6" s="1"/>
  <c r="O273" i="6" s="1"/>
  <c r="M22" i="4"/>
  <c r="M12" i="4" s="1"/>
  <c r="K249" i="4"/>
  <c r="K267" i="4"/>
  <c r="K380" i="4"/>
  <c r="K401" i="4"/>
  <c r="K423" i="4"/>
  <c r="K465" i="4"/>
  <c r="K498" i="4"/>
  <c r="N55" i="5"/>
  <c r="N53" i="5" s="1"/>
  <c r="K93" i="5"/>
  <c r="P122" i="5"/>
  <c r="K176" i="5"/>
  <c r="K186" i="5"/>
  <c r="N252" i="5"/>
  <c r="N250" i="5" s="1"/>
  <c r="K341" i="5"/>
  <c r="K381" i="5"/>
  <c r="K402" i="5"/>
  <c r="K425" i="5"/>
  <c r="K466" i="5"/>
  <c r="K473" i="5"/>
  <c r="K635" i="5"/>
  <c r="J651" i="5"/>
  <c r="N68" i="6"/>
  <c r="N66" i="6" s="1"/>
  <c r="K158" i="6"/>
  <c r="L254" i="6"/>
  <c r="O254" i="6" s="1"/>
  <c r="I367" i="6"/>
  <c r="K367" i="6" s="1"/>
  <c r="O404" i="6"/>
  <c r="K474" i="6"/>
  <c r="L96" i="10"/>
  <c r="O96" i="10" s="1"/>
  <c r="O98" i="10"/>
  <c r="N292" i="4"/>
  <c r="N290" i="4" s="1"/>
  <c r="O337" i="4"/>
  <c r="K614" i="4"/>
  <c r="L24" i="5"/>
  <c r="O24" i="5" s="1"/>
  <c r="L24" i="6"/>
  <c r="O24" i="6" s="1"/>
  <c r="K613" i="6"/>
  <c r="K629" i="6"/>
  <c r="K372" i="7"/>
  <c r="K376" i="7"/>
  <c r="O380" i="7"/>
  <c r="K397" i="7"/>
  <c r="O401" i="7"/>
  <c r="O404" i="7"/>
  <c r="K417" i="7"/>
  <c r="K424" i="7"/>
  <c r="K431" i="7"/>
  <c r="O435" i="7"/>
  <c r="O455" i="7"/>
  <c r="K573" i="7"/>
  <c r="K614" i="7"/>
  <c r="K617" i="7"/>
  <c r="K620" i="7"/>
  <c r="J651" i="7"/>
  <c r="P57" i="8"/>
  <c r="L122" i="8"/>
  <c r="L120" i="8" s="1"/>
  <c r="K285" i="8"/>
  <c r="O337" i="8"/>
  <c r="O383" i="8"/>
  <c r="O404" i="8"/>
  <c r="K420" i="8"/>
  <c r="K423" i="8"/>
  <c r="K427" i="8"/>
  <c r="O437" i="8"/>
  <c r="O568" i="8"/>
  <c r="O601" i="8"/>
  <c r="K650" i="8"/>
  <c r="L34" i="9"/>
  <c r="L45" i="9"/>
  <c r="O45" i="9" s="1"/>
  <c r="K64" i="9"/>
  <c r="N68" i="9"/>
  <c r="N66" i="9" s="1"/>
  <c r="P66" i="9" s="1"/>
  <c r="K199" i="9"/>
  <c r="K229" i="9"/>
  <c r="L294" i="9"/>
  <c r="O294" i="9" s="1"/>
  <c r="P333" i="9"/>
  <c r="K370" i="9"/>
  <c r="K426" i="9"/>
  <c r="K449" i="9"/>
  <c r="O459" i="9"/>
  <c r="K497" i="9"/>
  <c r="O535" i="9"/>
  <c r="K635" i="9"/>
  <c r="L70" i="10"/>
  <c r="O70" i="10" s="1"/>
  <c r="N222" i="7"/>
  <c r="N220" i="7" s="1"/>
  <c r="M252" i="7"/>
  <c r="P252" i="7" s="1"/>
  <c r="N68" i="8"/>
  <c r="N66" i="8" s="1"/>
  <c r="N292" i="8"/>
  <c r="N290" i="8" s="1"/>
  <c r="N644" i="6"/>
  <c r="N640" i="6" s="1"/>
  <c r="N638" i="6" s="1"/>
  <c r="N636" i="6" s="1"/>
  <c r="I367" i="7"/>
  <c r="K367" i="7" s="1"/>
  <c r="K421" i="7"/>
  <c r="K425" i="7"/>
  <c r="K432" i="7"/>
  <c r="N644" i="7"/>
  <c r="N640" i="7" s="1"/>
  <c r="N638" i="7" s="1"/>
  <c r="N636" i="7" s="1"/>
  <c r="N22" i="8"/>
  <c r="L57" i="8"/>
  <c r="O57" i="8" s="1"/>
  <c r="L70" i="8"/>
  <c r="O70" i="8" s="1"/>
  <c r="K173" i="8"/>
  <c r="K229" i="8"/>
  <c r="M292" i="8"/>
  <c r="M290" i="8" s="1"/>
  <c r="P290" i="8" s="1"/>
  <c r="N312" i="8"/>
  <c r="N310" i="8" s="1"/>
  <c r="K328" i="8"/>
  <c r="O352" i="8"/>
  <c r="O380" i="8"/>
  <c r="O401" i="8"/>
  <c r="K421" i="8"/>
  <c r="K428" i="8"/>
  <c r="K431" i="8"/>
  <c r="K564" i="8"/>
  <c r="K633" i="8"/>
  <c r="O650" i="8"/>
  <c r="M271" i="9"/>
  <c r="P271" i="9" s="1"/>
  <c r="N273" i="9"/>
  <c r="N271" i="9" s="1"/>
  <c r="L333" i="9"/>
  <c r="L331" i="9" s="1"/>
  <c r="K350" i="9"/>
  <c r="K398" i="9"/>
  <c r="K424" i="9"/>
  <c r="O437" i="9"/>
  <c r="K465" i="9"/>
  <c r="O568" i="9"/>
  <c r="O584" i="9"/>
  <c r="K629" i="9"/>
  <c r="J671" i="9"/>
  <c r="L26" i="10"/>
  <c r="L16" i="10" s="1"/>
  <c r="K618" i="6"/>
  <c r="L24" i="7"/>
  <c r="L14" i="7" s="1"/>
  <c r="M273" i="7"/>
  <c r="L314" i="7"/>
  <c r="O314" i="7" s="1"/>
  <c r="L333" i="7"/>
  <c r="O333" i="7" s="1"/>
  <c r="K343" i="7"/>
  <c r="O354" i="7"/>
  <c r="P333" i="8"/>
  <c r="L26" i="9"/>
  <c r="L16" i="9" s="1"/>
  <c r="P275" i="9"/>
  <c r="K615" i="9"/>
  <c r="L24" i="10"/>
  <c r="K612" i="6"/>
  <c r="K615" i="6"/>
  <c r="K631" i="6"/>
  <c r="K634" i="6"/>
  <c r="P98" i="7"/>
  <c r="K149" i="7"/>
  <c r="O385" i="7"/>
  <c r="O406" i="7"/>
  <c r="K419" i="7"/>
  <c r="K426" i="7"/>
  <c r="O437" i="7"/>
  <c r="K449" i="7"/>
  <c r="O457" i="7"/>
  <c r="K473" i="7"/>
  <c r="K597" i="7"/>
  <c r="K612" i="7"/>
  <c r="K625" i="7"/>
  <c r="K219" i="8"/>
  <c r="P224" i="8"/>
  <c r="K377" i="8"/>
  <c r="K381" i="8"/>
  <c r="K398" i="8"/>
  <c r="K402" i="8"/>
  <c r="K418" i="8"/>
  <c r="K429" i="8"/>
  <c r="O439" i="8"/>
  <c r="K455" i="8"/>
  <c r="O599" i="8"/>
  <c r="K618" i="8"/>
  <c r="K630" i="8"/>
  <c r="K634" i="8"/>
  <c r="L24" i="9"/>
  <c r="O24" i="9" s="1"/>
  <c r="K92" i="9"/>
  <c r="K249" i="9"/>
  <c r="O337" i="9"/>
  <c r="K341" i="9"/>
  <c r="K396" i="9"/>
  <c r="K428" i="9"/>
  <c r="O435" i="9"/>
  <c r="O457" i="9"/>
  <c r="K499" i="9"/>
  <c r="O566" i="9"/>
  <c r="O582" i="9"/>
  <c r="K625" i="9"/>
  <c r="M220" i="9"/>
  <c r="K626" i="6"/>
  <c r="K623" i="6"/>
  <c r="K635" i="6"/>
  <c r="L98" i="7"/>
  <c r="O98" i="7" s="1"/>
  <c r="L294" i="7"/>
  <c r="O294" i="7" s="1"/>
  <c r="O337" i="7"/>
  <c r="K427" i="7"/>
  <c r="K435" i="7"/>
  <c r="K474" i="7"/>
  <c r="K564" i="7"/>
  <c r="K630" i="7"/>
  <c r="L23" i="8"/>
  <c r="O23" i="8" s="1"/>
  <c r="P122" i="8"/>
  <c r="K158" i="8"/>
  <c r="L224" i="8"/>
  <c r="O224" i="8" s="1"/>
  <c r="L294" i="8"/>
  <c r="O294" i="8" s="1"/>
  <c r="O385" i="8"/>
  <c r="O406" i="8"/>
  <c r="K419" i="8"/>
  <c r="K426" i="8"/>
  <c r="K449" i="8"/>
  <c r="K464" i="8"/>
  <c r="K612" i="8"/>
  <c r="K628" i="8"/>
  <c r="K635" i="8"/>
  <c r="L70" i="9"/>
  <c r="O70" i="9" s="1"/>
  <c r="K80" i="9"/>
  <c r="K109" i="9"/>
  <c r="M312" i="9"/>
  <c r="O380" i="9"/>
  <c r="K422" i="9"/>
  <c r="K429" i="9"/>
  <c r="O439" i="9"/>
  <c r="O455" i="9"/>
  <c r="K473" i="9"/>
  <c r="K564" i="9"/>
  <c r="K580" i="9"/>
  <c r="K595" i="9"/>
  <c r="K620" i="9"/>
  <c r="K623" i="9"/>
  <c r="L57" i="10"/>
  <c r="L55" i="10" s="1"/>
  <c r="N68" i="10"/>
  <c r="N66" i="10" s="1"/>
  <c r="K616" i="6"/>
  <c r="K628" i="6"/>
  <c r="L26" i="7"/>
  <c r="P144" i="7"/>
  <c r="K173" i="7"/>
  <c r="K189" i="7"/>
  <c r="K229" i="7"/>
  <c r="L275" i="7"/>
  <c r="O275" i="7" s="1"/>
  <c r="M331" i="7"/>
  <c r="M329" i="7" s="1"/>
  <c r="K345" i="7"/>
  <c r="K349" i="7"/>
  <c r="O352" i="7"/>
  <c r="O144" i="8"/>
  <c r="L23" i="9"/>
  <c r="O23" i="9" s="1"/>
  <c r="N22" i="9"/>
  <c r="M118" i="9"/>
  <c r="P118" i="9" s="1"/>
  <c r="M22" i="10"/>
  <c r="M12" i="10" s="1"/>
  <c r="N22" i="10"/>
  <c r="P70" i="10"/>
  <c r="N26" i="10"/>
  <c r="N16" i="10" s="1"/>
  <c r="N142" i="10"/>
  <c r="N140" i="10" s="1"/>
  <c r="L294" i="10"/>
  <c r="O294" i="10" s="1"/>
  <c r="L314" i="10"/>
  <c r="O314" i="10" s="1"/>
  <c r="K341" i="10"/>
  <c r="K425" i="10"/>
  <c r="K429" i="10"/>
  <c r="K432" i="10"/>
  <c r="N644" i="10"/>
  <c r="N640" i="10" s="1"/>
  <c r="N638" i="10" s="1"/>
  <c r="N636" i="10" s="1"/>
  <c r="L122" i="11"/>
  <c r="O122" i="11" s="1"/>
  <c r="N312" i="11"/>
  <c r="N310" i="11" s="1"/>
  <c r="O337" i="11"/>
  <c r="K345" i="11"/>
  <c r="K428" i="11"/>
  <c r="K564" i="11"/>
  <c r="K597" i="11"/>
  <c r="O599" i="11"/>
  <c r="K614" i="11"/>
  <c r="K630" i="11"/>
  <c r="K633" i="11"/>
  <c r="L23" i="12"/>
  <c r="K92" i="12"/>
  <c r="P333" i="12"/>
  <c r="K343" i="12"/>
  <c r="O347" i="12"/>
  <c r="K350" i="12"/>
  <c r="O354" i="12"/>
  <c r="K368" i="12"/>
  <c r="K375" i="12"/>
  <c r="K380" i="12"/>
  <c r="K396" i="12"/>
  <c r="K401" i="12"/>
  <c r="K416" i="12"/>
  <c r="K420" i="12"/>
  <c r="K431" i="12"/>
  <c r="O435" i="12"/>
  <c r="O439" i="12"/>
  <c r="K499" i="12"/>
  <c r="K547" i="12"/>
  <c r="K635" i="12"/>
  <c r="L640" i="12"/>
  <c r="O640" i="12" s="1"/>
  <c r="M22" i="13"/>
  <c r="M12" i="13" s="1"/>
  <c r="L23" i="13"/>
  <c r="O23" i="13" s="1"/>
  <c r="P70" i="13"/>
  <c r="K465" i="14"/>
  <c r="P122" i="15"/>
  <c r="M120" i="15"/>
  <c r="N33" i="15"/>
  <c r="N13" i="15" s="1"/>
  <c r="O568" i="15"/>
  <c r="M252" i="10"/>
  <c r="P252" i="10" s="1"/>
  <c r="P275" i="10"/>
  <c r="K349" i="10"/>
  <c r="K419" i="10"/>
  <c r="K426" i="10"/>
  <c r="O566" i="10"/>
  <c r="O383" i="14"/>
  <c r="L32" i="14"/>
  <c r="N292" i="10"/>
  <c r="N290" i="10" s="1"/>
  <c r="P275" i="11"/>
  <c r="L294" i="11"/>
  <c r="L292" i="11" s="1"/>
  <c r="O292" i="11" s="1"/>
  <c r="N331" i="11"/>
  <c r="N329" i="11" s="1"/>
  <c r="O439" i="11"/>
  <c r="K474" i="11"/>
  <c r="K481" i="11"/>
  <c r="O564" i="11"/>
  <c r="K573" i="11"/>
  <c r="K93" i="12"/>
  <c r="M120" i="12"/>
  <c r="N312" i="12"/>
  <c r="N310" i="12" s="1"/>
  <c r="K372" i="12"/>
  <c r="O380" i="12"/>
  <c r="K397" i="12"/>
  <c r="O401" i="12"/>
  <c r="K417" i="12"/>
  <c r="K432" i="12"/>
  <c r="O564" i="12"/>
  <c r="K612" i="12"/>
  <c r="N41" i="13"/>
  <c r="P41" i="13" s="1"/>
  <c r="N96" i="13"/>
  <c r="N94" i="13" s="1"/>
  <c r="N312" i="10"/>
  <c r="N310" i="10" s="1"/>
  <c r="O349" i="10"/>
  <c r="K372" i="10"/>
  <c r="K380" i="10"/>
  <c r="O383" i="10"/>
  <c r="K396" i="10"/>
  <c r="K401" i="10"/>
  <c r="O404" i="10"/>
  <c r="K416" i="10"/>
  <c r="K427" i="10"/>
  <c r="O437" i="10"/>
  <c r="O537" i="10"/>
  <c r="O564" i="10"/>
  <c r="N55" i="13"/>
  <c r="N53" i="13" s="1"/>
  <c r="P53" i="13" s="1"/>
  <c r="M142" i="10"/>
  <c r="M140" i="10" s="1"/>
  <c r="M222" i="10"/>
  <c r="O380" i="10"/>
  <c r="O401" i="10"/>
  <c r="K450" i="10"/>
  <c r="N290" i="11"/>
  <c r="K340" i="11"/>
  <c r="O380" i="11"/>
  <c r="K419" i="11"/>
  <c r="K435" i="11"/>
  <c r="O437" i="11"/>
  <c r="O459" i="11"/>
  <c r="K465" i="11"/>
  <c r="K533" i="11"/>
  <c r="O568" i="11"/>
  <c r="K628" i="11"/>
  <c r="N55" i="12"/>
  <c r="N53" i="12" s="1"/>
  <c r="K158" i="12"/>
  <c r="P275" i="12"/>
  <c r="K345" i="12"/>
  <c r="O352" i="12"/>
  <c r="K377" i="12"/>
  <c r="K381" i="12"/>
  <c r="K398" i="12"/>
  <c r="K402" i="12"/>
  <c r="K418" i="12"/>
  <c r="O437" i="12"/>
  <c r="O601" i="12"/>
  <c r="K625" i="12"/>
  <c r="K629" i="12"/>
  <c r="L26" i="13"/>
  <c r="L33" i="13"/>
  <c r="O33" i="13" s="1"/>
  <c r="L57" i="13"/>
  <c r="O57" i="13" s="1"/>
  <c r="L98" i="13"/>
  <c r="O98" i="13" s="1"/>
  <c r="P122" i="13"/>
  <c r="P68" i="14"/>
  <c r="M66" i="14"/>
  <c r="P66" i="14" s="1"/>
  <c r="K430" i="14"/>
  <c r="P275" i="15"/>
  <c r="M273" i="15"/>
  <c r="M271" i="15" s="1"/>
  <c r="K473" i="15"/>
  <c r="P333" i="10"/>
  <c r="K370" i="10"/>
  <c r="K547" i="10"/>
  <c r="O568" i="10"/>
  <c r="L24" i="11"/>
  <c r="O24" i="11" s="1"/>
  <c r="M66" i="12"/>
  <c r="P66" i="12" s="1"/>
  <c r="L23" i="14"/>
  <c r="L333" i="14"/>
  <c r="L331" i="14" s="1"/>
  <c r="L329" i="14" s="1"/>
  <c r="K158" i="10"/>
  <c r="K377" i="10"/>
  <c r="K381" i="10"/>
  <c r="K398" i="10"/>
  <c r="K402" i="10"/>
  <c r="K421" i="10"/>
  <c r="O597" i="10"/>
  <c r="N43" i="11"/>
  <c r="N41" i="11" s="1"/>
  <c r="K219" i="11"/>
  <c r="P224" i="11"/>
  <c r="K341" i="11"/>
  <c r="O401" i="11"/>
  <c r="K420" i="11"/>
  <c r="K427" i="11"/>
  <c r="K455" i="11"/>
  <c r="O457" i="11"/>
  <c r="O533" i="11"/>
  <c r="K616" i="11"/>
  <c r="K629" i="11"/>
  <c r="L640" i="11"/>
  <c r="O640" i="11" s="1"/>
  <c r="K109" i="12"/>
  <c r="K113" i="12"/>
  <c r="L275" i="12"/>
  <c r="O275" i="12" s="1"/>
  <c r="O385" i="12"/>
  <c r="O406" i="12"/>
  <c r="K419" i="12"/>
  <c r="K422" i="12"/>
  <c r="K435" i="12"/>
  <c r="K450" i="12"/>
  <c r="O537" i="12"/>
  <c r="K613" i="12"/>
  <c r="K623" i="12"/>
  <c r="P45" i="13"/>
  <c r="L122" i="13"/>
  <c r="O122" i="13" s="1"/>
  <c r="K132" i="13"/>
  <c r="O401" i="13"/>
  <c r="O148" i="14"/>
  <c r="L26" i="14"/>
  <c r="M26" i="11"/>
  <c r="M16" i="11" s="1"/>
  <c r="M43" i="11"/>
  <c r="M41" i="11" s="1"/>
  <c r="K620" i="12"/>
  <c r="K626" i="12"/>
  <c r="N644" i="13"/>
  <c r="N640" i="13" s="1"/>
  <c r="N638" i="13" s="1"/>
  <c r="N636" i="13" s="1"/>
  <c r="M16" i="14"/>
  <c r="O353" i="14"/>
  <c r="L33" i="14"/>
  <c r="O33" i="14" s="1"/>
  <c r="M252" i="13"/>
  <c r="P252" i="13" s="1"/>
  <c r="P275" i="13"/>
  <c r="P294" i="13"/>
  <c r="N312" i="13"/>
  <c r="N310" i="13" s="1"/>
  <c r="K340" i="13"/>
  <c r="K350" i="13"/>
  <c r="O354" i="13"/>
  <c r="K375" i="13"/>
  <c r="O385" i="13"/>
  <c r="K422" i="13"/>
  <c r="K429" i="13"/>
  <c r="O537" i="13"/>
  <c r="K564" i="13"/>
  <c r="O582" i="13"/>
  <c r="K616" i="13"/>
  <c r="L640" i="13"/>
  <c r="O640" i="13" s="1"/>
  <c r="L57" i="14"/>
  <c r="O57" i="14" s="1"/>
  <c r="L224" i="14"/>
  <c r="L314" i="14"/>
  <c r="L312" i="14" s="1"/>
  <c r="K612" i="14"/>
  <c r="P252" i="15"/>
  <c r="K266" i="15"/>
  <c r="P314" i="15"/>
  <c r="K340" i="15"/>
  <c r="K343" i="15"/>
  <c r="O354" i="15"/>
  <c r="K564" i="15"/>
  <c r="O566" i="15"/>
  <c r="P144" i="13"/>
  <c r="N292" i="13"/>
  <c r="N290" i="13" s="1"/>
  <c r="N43" i="14"/>
  <c r="P43" i="14" s="1"/>
  <c r="N120" i="14"/>
  <c r="N118" i="14" s="1"/>
  <c r="O601" i="14"/>
  <c r="K619" i="14"/>
  <c r="O406" i="15"/>
  <c r="L144" i="13"/>
  <c r="O144" i="13" s="1"/>
  <c r="K173" i="13"/>
  <c r="K189" i="13"/>
  <c r="K200" i="13"/>
  <c r="K270" i="13"/>
  <c r="L275" i="13"/>
  <c r="O275" i="13" s="1"/>
  <c r="K285" i="13"/>
  <c r="L314" i="13"/>
  <c r="O314" i="13" s="1"/>
  <c r="K324" i="13"/>
  <c r="O337" i="13"/>
  <c r="K341" i="13"/>
  <c r="K372" i="13"/>
  <c r="K376" i="13"/>
  <c r="K401" i="13"/>
  <c r="K416" i="13"/>
  <c r="K430" i="13"/>
  <c r="K547" i="13"/>
  <c r="O564" i="13"/>
  <c r="K630" i="13"/>
  <c r="K634" i="13"/>
  <c r="L24" i="14"/>
  <c r="O24" i="14" s="1"/>
  <c r="N68" i="14"/>
  <c r="N66" i="14" s="1"/>
  <c r="K616" i="14"/>
  <c r="N644" i="14"/>
  <c r="N640" i="14" s="1"/>
  <c r="N638" i="14" s="1"/>
  <c r="N636" i="14" s="1"/>
  <c r="L57" i="15"/>
  <c r="P68" i="15"/>
  <c r="P144" i="15"/>
  <c r="P254" i="15"/>
  <c r="N26" i="15"/>
  <c r="N16" i="15" s="1"/>
  <c r="K416" i="15"/>
  <c r="K533" i="15"/>
  <c r="O597" i="15"/>
  <c r="K630" i="15"/>
  <c r="K634" i="15"/>
  <c r="O318" i="13"/>
  <c r="K614" i="13"/>
  <c r="N32" i="15"/>
  <c r="N30" i="15" s="1"/>
  <c r="K185" i="13"/>
  <c r="K235" i="13"/>
  <c r="K306" i="13"/>
  <c r="M318" i="13"/>
  <c r="M312" i="13" s="1"/>
  <c r="O404" i="13"/>
  <c r="K424" i="13"/>
  <c r="K435" i="13"/>
  <c r="K533" i="13"/>
  <c r="K589" i="13"/>
  <c r="K593" i="13"/>
  <c r="M55" i="14"/>
  <c r="L66" i="14"/>
  <c r="O66" i="14" s="1"/>
  <c r="N96" i="14"/>
  <c r="N94" i="14" s="1"/>
  <c r="K614" i="14"/>
  <c r="K620" i="14"/>
  <c r="N43" i="15"/>
  <c r="P224" i="15"/>
  <c r="K345" i="15"/>
  <c r="O352" i="15"/>
  <c r="O380" i="15"/>
  <c r="K417" i="15"/>
  <c r="K435" i="15"/>
  <c r="K573" i="15"/>
  <c r="K620" i="15"/>
  <c r="K628" i="15"/>
  <c r="K158" i="13"/>
  <c r="K176" i="13"/>
  <c r="K186" i="13"/>
  <c r="K229" i="13"/>
  <c r="K425" i="13"/>
  <c r="K464" i="13"/>
  <c r="K597" i="13"/>
  <c r="K164" i="14"/>
  <c r="K618" i="14"/>
  <c r="K624" i="14"/>
  <c r="K328" i="15"/>
  <c r="K398" i="15"/>
  <c r="K418" i="15"/>
  <c r="K431" i="15"/>
  <c r="K455" i="15"/>
  <c r="K613" i="15"/>
  <c r="K624" i="15"/>
  <c r="K328" i="13"/>
  <c r="N222" i="14"/>
  <c r="N220" i="14" s="1"/>
  <c r="N273" i="14"/>
  <c r="N271" i="14" s="1"/>
  <c r="K615" i="14"/>
  <c r="K630" i="14"/>
  <c r="L640" i="14"/>
  <c r="L638" i="14" s="1"/>
  <c r="L24" i="15"/>
  <c r="O24" i="15" s="1"/>
  <c r="K149" i="15"/>
  <c r="K304" i="15"/>
  <c r="O455" i="15"/>
  <c r="K474" i="15"/>
  <c r="K618" i="15"/>
  <c r="K621" i="15"/>
  <c r="O19" i="1"/>
  <c r="O54" i="1"/>
  <c r="P19" i="1"/>
  <c r="M14" i="1"/>
  <c r="P14" i="1" s="1"/>
  <c r="O21" i="1"/>
  <c r="P19" i="3"/>
  <c r="M9" i="3"/>
  <c r="P21" i="1"/>
  <c r="L15" i="1"/>
  <c r="O15" i="1" s="1"/>
  <c r="M28" i="1"/>
  <c r="P28" i="1" s="1"/>
  <c r="M290" i="3"/>
  <c r="P29" i="2"/>
  <c r="M28" i="2"/>
  <c r="P28" i="2" s="1"/>
  <c r="O19" i="2"/>
  <c r="M30" i="2"/>
  <c r="P30" i="2" s="1"/>
  <c r="P31" i="2"/>
  <c r="M318" i="2"/>
  <c r="M312" i="2" s="1"/>
  <c r="M337" i="2"/>
  <c r="M331" i="2" s="1"/>
  <c r="K616" i="2"/>
  <c r="K624" i="2"/>
  <c r="O649" i="2"/>
  <c r="M14" i="3"/>
  <c r="P14" i="3" s="1"/>
  <c r="N26" i="3"/>
  <c r="M66" i="3"/>
  <c r="M102" i="3"/>
  <c r="M96" i="3" s="1"/>
  <c r="M118" i="3"/>
  <c r="K614" i="3"/>
  <c r="K617" i="3"/>
  <c r="K620" i="3"/>
  <c r="L26" i="4"/>
  <c r="P45" i="4"/>
  <c r="N96" i="4"/>
  <c r="P141" i="4"/>
  <c r="M140" i="4"/>
  <c r="P144" i="4"/>
  <c r="N142" i="4"/>
  <c r="O291" i="4"/>
  <c r="P30" i="6"/>
  <c r="M28" i="6"/>
  <c r="P28" i="6" s="1"/>
  <c r="L220" i="4"/>
  <c r="P29" i="5"/>
  <c r="M28" i="5"/>
  <c r="P28" i="5" s="1"/>
  <c r="P102" i="5"/>
  <c r="M96" i="5"/>
  <c r="M94" i="5" s="1"/>
  <c r="M26" i="5"/>
  <c r="M14" i="2"/>
  <c r="P14" i="2" s="1"/>
  <c r="O21" i="2"/>
  <c r="N26" i="2"/>
  <c r="N16" i="2" s="1"/>
  <c r="K614" i="2"/>
  <c r="K622" i="2"/>
  <c r="M43" i="3"/>
  <c r="P45" i="3"/>
  <c r="K612" i="3"/>
  <c r="K628" i="3"/>
  <c r="L23" i="4"/>
  <c r="M43" i="4"/>
  <c r="M310" i="4"/>
  <c r="P310" i="4" s="1"/>
  <c r="P312" i="4"/>
  <c r="L34" i="2"/>
  <c r="N120" i="2"/>
  <c r="M142" i="2"/>
  <c r="L224" i="2"/>
  <c r="M252" i="2"/>
  <c r="O552" i="2"/>
  <c r="K617" i="2"/>
  <c r="K625" i="2"/>
  <c r="L19" i="3"/>
  <c r="P57" i="3"/>
  <c r="N68" i="3"/>
  <c r="N120" i="3"/>
  <c r="N118" i="3" s="1"/>
  <c r="M142" i="3"/>
  <c r="M252" i="3"/>
  <c r="N273" i="3"/>
  <c r="I367" i="3"/>
  <c r="K367" i="3" s="1"/>
  <c r="O383" i="3"/>
  <c r="K618" i="3"/>
  <c r="K621" i="3"/>
  <c r="K624" i="3"/>
  <c r="O650" i="3"/>
  <c r="P21" i="4"/>
  <c r="M11" i="4"/>
  <c r="P54" i="4"/>
  <c r="M53" i="4"/>
  <c r="O61" i="4"/>
  <c r="P95" i="4"/>
  <c r="L98" i="4"/>
  <c r="P19" i="5"/>
  <c r="P312" i="5"/>
  <c r="M310" i="5"/>
  <c r="P310" i="5" s="1"/>
  <c r="M43" i="2"/>
  <c r="P45" i="2"/>
  <c r="M68" i="2"/>
  <c r="M220" i="2"/>
  <c r="K612" i="2"/>
  <c r="K620" i="2"/>
  <c r="P11" i="3"/>
  <c r="L15" i="3"/>
  <c r="O15" i="3" s="1"/>
  <c r="N22" i="3"/>
  <c r="M28" i="3"/>
  <c r="P28" i="3" s="1"/>
  <c r="L33" i="3"/>
  <c r="O33" i="3" s="1"/>
  <c r="L333" i="3"/>
  <c r="M14" i="4"/>
  <c r="P14" i="4" s="1"/>
  <c r="N19" i="4"/>
  <c r="P254" i="4"/>
  <c r="N252" i="4"/>
  <c r="M13" i="2"/>
  <c r="P13" i="2" s="1"/>
  <c r="M55" i="2"/>
  <c r="K615" i="2"/>
  <c r="M15" i="3"/>
  <c r="P15" i="3" s="1"/>
  <c r="M329" i="3"/>
  <c r="K613" i="3"/>
  <c r="P19" i="4"/>
  <c r="P25" i="4"/>
  <c r="M15" i="4"/>
  <c r="P15" i="4" s="1"/>
  <c r="L96" i="6"/>
  <c r="K618" i="2"/>
  <c r="K615" i="3"/>
  <c r="K619" i="3"/>
  <c r="K611" i="3"/>
  <c r="K622" i="3"/>
  <c r="K625" i="3"/>
  <c r="M290" i="4"/>
  <c r="P290" i="4" s="1"/>
  <c r="P292" i="4"/>
  <c r="P337" i="4"/>
  <c r="M331" i="4"/>
  <c r="P337" i="5"/>
  <c r="M331" i="5"/>
  <c r="M329" i="5" s="1"/>
  <c r="P19" i="6"/>
  <c r="M250" i="4"/>
  <c r="P294" i="4"/>
  <c r="O314" i="4"/>
  <c r="K615" i="4"/>
  <c r="K623" i="4"/>
  <c r="M15" i="5"/>
  <c r="P15" i="5" s="1"/>
  <c r="P34" i="5"/>
  <c r="P120" i="5"/>
  <c r="P273" i="5"/>
  <c r="I367" i="5"/>
  <c r="K367" i="5" s="1"/>
  <c r="K611" i="5"/>
  <c r="K619" i="5"/>
  <c r="L26" i="6"/>
  <c r="M49" i="6"/>
  <c r="K622" i="5"/>
  <c r="P21" i="6"/>
  <c r="M11" i="6"/>
  <c r="O291" i="6"/>
  <c r="P57" i="7"/>
  <c r="M55" i="7"/>
  <c r="M22" i="7"/>
  <c r="O119" i="7"/>
  <c r="O141" i="7"/>
  <c r="K613" i="4"/>
  <c r="K621" i="4"/>
  <c r="L640" i="4"/>
  <c r="K617" i="5"/>
  <c r="K625" i="5"/>
  <c r="O67" i="6"/>
  <c r="P330" i="6"/>
  <c r="K616" i="4"/>
  <c r="K624" i="4"/>
  <c r="N26" i="5"/>
  <c r="O61" i="5"/>
  <c r="L98" i="5"/>
  <c r="M292" i="5"/>
  <c r="N331" i="5"/>
  <c r="N329" i="5" s="1"/>
  <c r="K612" i="5"/>
  <c r="K620" i="5"/>
  <c r="N220" i="6"/>
  <c r="I367" i="4"/>
  <c r="K367" i="4" s="1"/>
  <c r="K611" i="4"/>
  <c r="K619" i="4"/>
  <c r="M11" i="5"/>
  <c r="P21" i="5"/>
  <c r="M140" i="5"/>
  <c r="K615" i="5"/>
  <c r="K623" i="5"/>
  <c r="L640" i="5"/>
  <c r="P42" i="6"/>
  <c r="M53" i="6"/>
  <c r="O648" i="6"/>
  <c r="L640" i="6"/>
  <c r="P23" i="7"/>
  <c r="M13" i="7"/>
  <c r="P13" i="7" s="1"/>
  <c r="N22" i="7"/>
  <c r="N43" i="7"/>
  <c r="P45" i="7"/>
  <c r="K622" i="4"/>
  <c r="K626" i="5"/>
  <c r="P144" i="6"/>
  <c r="N142" i="6"/>
  <c r="N140" i="6" s="1"/>
  <c r="O383" i="6"/>
  <c r="N32" i="6"/>
  <c r="P122" i="7"/>
  <c r="M120" i="7"/>
  <c r="M118" i="7" s="1"/>
  <c r="P118" i="7" s="1"/>
  <c r="K617" i="4"/>
  <c r="K625" i="4"/>
  <c r="K613" i="5"/>
  <c r="K621" i="5"/>
  <c r="L57" i="6"/>
  <c r="L70" i="6"/>
  <c r="O119" i="6"/>
  <c r="N331" i="4"/>
  <c r="N96" i="5"/>
  <c r="N94" i="5" s="1"/>
  <c r="N142" i="5"/>
  <c r="M68" i="6"/>
  <c r="P68" i="6" s="1"/>
  <c r="P98" i="6"/>
  <c r="M96" i="6"/>
  <c r="M310" i="6"/>
  <c r="P310" i="6" s="1"/>
  <c r="P312" i="6"/>
  <c r="O537" i="6"/>
  <c r="L34" i="6"/>
  <c r="O19" i="7"/>
  <c r="M30" i="7"/>
  <c r="P32" i="7"/>
  <c r="M140" i="6"/>
  <c r="P294" i="6"/>
  <c r="K371" i="6"/>
  <c r="K621" i="6"/>
  <c r="M9" i="7"/>
  <c r="L23" i="7"/>
  <c r="O49" i="7"/>
  <c r="P95" i="7"/>
  <c r="M94" i="7"/>
  <c r="P94" i="7" s="1"/>
  <c r="K158" i="7"/>
  <c r="K235" i="7"/>
  <c r="O291" i="7"/>
  <c r="M9" i="9"/>
  <c r="P11" i="9"/>
  <c r="K201" i="7"/>
  <c r="K328" i="7"/>
  <c r="M26" i="8"/>
  <c r="P337" i="8"/>
  <c r="K622" i="6"/>
  <c r="P224" i="7"/>
  <c r="M222" i="7"/>
  <c r="P19" i="8"/>
  <c r="K625" i="6"/>
  <c r="L70" i="7"/>
  <c r="P119" i="7"/>
  <c r="L122" i="7"/>
  <c r="O221" i="7"/>
  <c r="M222" i="6"/>
  <c r="M290" i="6"/>
  <c r="P290" i="6" s="1"/>
  <c r="K620" i="6"/>
  <c r="M19" i="7"/>
  <c r="P330" i="7"/>
  <c r="O19" i="8"/>
  <c r="M53" i="9"/>
  <c r="P43" i="8"/>
  <c r="M271" i="6"/>
  <c r="P271" i="6" s="1"/>
  <c r="M140" i="7"/>
  <c r="K615" i="7"/>
  <c r="K623" i="7"/>
  <c r="M15" i="8"/>
  <c r="P15" i="8" s="1"/>
  <c r="K617" i="8"/>
  <c r="K625" i="8"/>
  <c r="M19" i="9"/>
  <c r="O102" i="9"/>
  <c r="K108" i="9"/>
  <c r="K189" i="9"/>
  <c r="K343" i="9"/>
  <c r="O383" i="9"/>
  <c r="O311" i="9"/>
  <c r="K621" i="7"/>
  <c r="L640" i="7"/>
  <c r="M140" i="8"/>
  <c r="M250" i="8"/>
  <c r="P250" i="8" s="1"/>
  <c r="K615" i="8"/>
  <c r="K623" i="8"/>
  <c r="O19" i="9"/>
  <c r="M142" i="9"/>
  <c r="K219" i="9"/>
  <c r="K235" i="9"/>
  <c r="M337" i="9"/>
  <c r="P337" i="9" s="1"/>
  <c r="M120" i="8"/>
  <c r="L142" i="8"/>
  <c r="M273" i="8"/>
  <c r="K626" i="8"/>
  <c r="P29" i="9"/>
  <c r="P102" i="9"/>
  <c r="M11" i="8"/>
  <c r="P21" i="8"/>
  <c r="P30" i="8"/>
  <c r="M94" i="8"/>
  <c r="P94" i="8" s="1"/>
  <c r="K613" i="8"/>
  <c r="K621" i="8"/>
  <c r="L640" i="8"/>
  <c r="P21" i="9"/>
  <c r="P119" i="9"/>
  <c r="P221" i="9"/>
  <c r="O330" i="9"/>
  <c r="N33" i="9"/>
  <c r="N13" i="9" s="1"/>
  <c r="M94" i="10"/>
  <c r="P94" i="10" s="1"/>
  <c r="P45" i="8"/>
  <c r="M68" i="8"/>
  <c r="N142" i="8"/>
  <c r="K616" i="8"/>
  <c r="K624" i="8"/>
  <c r="M22" i="9"/>
  <c r="P57" i="9"/>
  <c r="P122" i="9"/>
  <c r="P224" i="9"/>
  <c r="L314" i="9"/>
  <c r="K369" i="9"/>
  <c r="M310" i="7"/>
  <c r="P310" i="7" s="1"/>
  <c r="M13" i="8"/>
  <c r="P13" i="8" s="1"/>
  <c r="M22" i="8"/>
  <c r="M55" i="8"/>
  <c r="I367" i="8"/>
  <c r="K367" i="8" s="1"/>
  <c r="K611" i="8"/>
  <c r="P45" i="9"/>
  <c r="M43" i="9"/>
  <c r="K65" i="9"/>
  <c r="K81" i="9"/>
  <c r="K173" i="9"/>
  <c r="P291" i="9"/>
  <c r="L31" i="9"/>
  <c r="O351" i="9"/>
  <c r="O19" i="10"/>
  <c r="K616" i="9"/>
  <c r="P11" i="10"/>
  <c r="M9" i="10"/>
  <c r="P29" i="10"/>
  <c r="M28" i="10"/>
  <c r="P28" i="10" s="1"/>
  <c r="M49" i="10"/>
  <c r="K611" i="9"/>
  <c r="K619" i="9"/>
  <c r="O25" i="10"/>
  <c r="L15" i="10"/>
  <c r="O15" i="10" s="1"/>
  <c r="L45" i="10"/>
  <c r="O141" i="10"/>
  <c r="O251" i="10"/>
  <c r="K614" i="9"/>
  <c r="K622" i="9"/>
  <c r="P19" i="10"/>
  <c r="M66" i="10"/>
  <c r="P66" i="10" s="1"/>
  <c r="P141" i="10"/>
  <c r="K617" i="9"/>
  <c r="P42" i="10"/>
  <c r="K612" i="9"/>
  <c r="P119" i="10"/>
  <c r="O67" i="10"/>
  <c r="K618" i="9"/>
  <c r="L122" i="10"/>
  <c r="P19" i="11"/>
  <c r="P140" i="11"/>
  <c r="L640" i="9"/>
  <c r="M310" i="10"/>
  <c r="P310" i="10" s="1"/>
  <c r="K617" i="10"/>
  <c r="K625" i="10"/>
  <c r="L19" i="11"/>
  <c r="M22" i="11"/>
  <c r="P30" i="11"/>
  <c r="O19" i="12"/>
  <c r="M96" i="12"/>
  <c r="M94" i="12" s="1"/>
  <c r="P102" i="12"/>
  <c r="M271" i="10"/>
  <c r="P271" i="10" s="1"/>
  <c r="M292" i="10"/>
  <c r="P292" i="10" s="1"/>
  <c r="K612" i="10"/>
  <c r="K620" i="10"/>
  <c r="P11" i="11"/>
  <c r="L15" i="11"/>
  <c r="O15" i="11" s="1"/>
  <c r="N22" i="11"/>
  <c r="P144" i="11"/>
  <c r="K615" i="10"/>
  <c r="K623" i="10"/>
  <c r="M15" i="11"/>
  <c r="P15" i="11" s="1"/>
  <c r="N19" i="11"/>
  <c r="L26" i="11"/>
  <c r="O42" i="11"/>
  <c r="L144" i="11"/>
  <c r="K618" i="10"/>
  <c r="K626" i="10"/>
  <c r="K613" i="10"/>
  <c r="M337" i="10"/>
  <c r="P337" i="10" s="1"/>
  <c r="K616" i="10"/>
  <c r="K624" i="10"/>
  <c r="P57" i="11"/>
  <c r="M55" i="11"/>
  <c r="M94" i="11"/>
  <c r="P94" i="11" s="1"/>
  <c r="P96" i="11"/>
  <c r="K164" i="11"/>
  <c r="K611" i="10"/>
  <c r="K619" i="10"/>
  <c r="O119" i="11"/>
  <c r="O275" i="11"/>
  <c r="L273" i="11"/>
  <c r="O273" i="11" s="1"/>
  <c r="O70" i="11"/>
  <c r="N26" i="11"/>
  <c r="N16" i="11" s="1"/>
  <c r="O49" i="11"/>
  <c r="M271" i="11"/>
  <c r="P271" i="11" s="1"/>
  <c r="M292" i="11"/>
  <c r="L312" i="11"/>
  <c r="K612" i="11"/>
  <c r="K620" i="11"/>
  <c r="L15" i="12"/>
  <c r="O15" i="12" s="1"/>
  <c r="M19" i="12"/>
  <c r="L45" i="12"/>
  <c r="P95" i="12"/>
  <c r="P144" i="12"/>
  <c r="M220" i="12"/>
  <c r="P224" i="12"/>
  <c r="P294" i="12"/>
  <c r="M292" i="12"/>
  <c r="P292" i="12" s="1"/>
  <c r="P29" i="13"/>
  <c r="M28" i="13"/>
  <c r="P28" i="13" s="1"/>
  <c r="K623" i="11"/>
  <c r="P24" i="12"/>
  <c r="P67" i="12"/>
  <c r="O102" i="12"/>
  <c r="O141" i="12"/>
  <c r="N142" i="12"/>
  <c r="N140" i="12" s="1"/>
  <c r="P272" i="12"/>
  <c r="M271" i="12"/>
  <c r="P271" i="12" s="1"/>
  <c r="K626" i="11"/>
  <c r="M49" i="12"/>
  <c r="L26" i="12"/>
  <c r="P54" i="12"/>
  <c r="P98" i="12"/>
  <c r="N96" i="12"/>
  <c r="N94" i="12" s="1"/>
  <c r="P9" i="13"/>
  <c r="M252" i="11"/>
  <c r="P252" i="11" s="1"/>
  <c r="K613" i="11"/>
  <c r="K621" i="11"/>
  <c r="P32" i="12"/>
  <c r="M30" i="12"/>
  <c r="P30" i="12" s="1"/>
  <c r="M220" i="11"/>
  <c r="K624" i="11"/>
  <c r="O21" i="12"/>
  <c r="M22" i="12"/>
  <c r="O49" i="12"/>
  <c r="P251" i="12"/>
  <c r="I367" i="11"/>
  <c r="K367" i="11" s="1"/>
  <c r="K611" i="11"/>
  <c r="K619" i="11"/>
  <c r="M11" i="12"/>
  <c r="N43" i="12"/>
  <c r="N41" i="12" s="1"/>
  <c r="K622" i="11"/>
  <c r="M331" i="11"/>
  <c r="M13" i="12"/>
  <c r="P13" i="12" s="1"/>
  <c r="N22" i="12"/>
  <c r="P45" i="12"/>
  <c r="N66" i="12"/>
  <c r="P141" i="12"/>
  <c r="M140" i="12"/>
  <c r="K614" i="12"/>
  <c r="K622" i="12"/>
  <c r="O648" i="12"/>
  <c r="P57" i="13"/>
  <c r="M41" i="14"/>
  <c r="M19" i="13"/>
  <c r="O19" i="14"/>
  <c r="M331" i="12"/>
  <c r="N19" i="13"/>
  <c r="P19" i="14"/>
  <c r="P31" i="13"/>
  <c r="L45" i="13"/>
  <c r="M312" i="12"/>
  <c r="O67" i="13"/>
  <c r="M28" i="14"/>
  <c r="P28" i="14" s="1"/>
  <c r="P30" i="14"/>
  <c r="M220" i="13"/>
  <c r="O254" i="13"/>
  <c r="L252" i="13"/>
  <c r="O252" i="13" s="1"/>
  <c r="P224" i="13"/>
  <c r="I367" i="13"/>
  <c r="K367" i="13" s="1"/>
  <c r="K611" i="13"/>
  <c r="K619" i="13"/>
  <c r="M11" i="14"/>
  <c r="P21" i="14"/>
  <c r="P57" i="14"/>
  <c r="P272" i="14"/>
  <c r="P337" i="14"/>
  <c r="L34" i="14"/>
  <c r="O354" i="14"/>
  <c r="M292" i="13"/>
  <c r="K622" i="13"/>
  <c r="O648" i="13"/>
  <c r="M222" i="14"/>
  <c r="P224" i="14"/>
  <c r="O337" i="14"/>
  <c r="N331" i="14"/>
  <c r="N329" i="14" s="1"/>
  <c r="P298" i="15"/>
  <c r="M140" i="13"/>
  <c r="M331" i="13"/>
  <c r="K617" i="13"/>
  <c r="K625" i="13"/>
  <c r="M13" i="14"/>
  <c r="P13" i="14" s="1"/>
  <c r="P32" i="14"/>
  <c r="O42" i="14"/>
  <c r="P45" i="14"/>
  <c r="O119" i="14"/>
  <c r="P122" i="14"/>
  <c r="M120" i="14"/>
  <c r="O221" i="14"/>
  <c r="M66" i="13"/>
  <c r="P66" i="13" s="1"/>
  <c r="M120" i="13"/>
  <c r="M273" i="13"/>
  <c r="K612" i="13"/>
  <c r="K620" i="13"/>
  <c r="N22" i="14"/>
  <c r="O67" i="14"/>
  <c r="P144" i="14"/>
  <c r="P333" i="14"/>
  <c r="M331" i="14"/>
  <c r="K615" i="13"/>
  <c r="K623" i="13"/>
  <c r="M15" i="14"/>
  <c r="P15" i="14" s="1"/>
  <c r="O70" i="14"/>
  <c r="L122" i="14"/>
  <c r="K343" i="14"/>
  <c r="K618" i="13"/>
  <c r="K626" i="13"/>
  <c r="P54" i="14"/>
  <c r="P95" i="14"/>
  <c r="M94" i="14"/>
  <c r="P94" i="14" s="1"/>
  <c r="K173" i="14"/>
  <c r="K270" i="14"/>
  <c r="K621" i="13"/>
  <c r="M140" i="14"/>
  <c r="K189" i="14"/>
  <c r="K219" i="14"/>
  <c r="K235" i="14"/>
  <c r="L275" i="14"/>
  <c r="O251" i="14"/>
  <c r="M310" i="14"/>
  <c r="P310" i="14" s="1"/>
  <c r="K617" i="14"/>
  <c r="K625" i="14"/>
  <c r="O650" i="14"/>
  <c r="M13" i="15"/>
  <c r="P13" i="15" s="1"/>
  <c r="L33" i="15"/>
  <c r="O33" i="15" s="1"/>
  <c r="P141" i="15"/>
  <c r="M140" i="15"/>
  <c r="O311" i="15"/>
  <c r="M337" i="15"/>
  <c r="P337" i="15" s="1"/>
  <c r="M15" i="15"/>
  <c r="P15" i="15" s="1"/>
  <c r="P19" i="15"/>
  <c r="O21" i="15"/>
  <c r="O54" i="15"/>
  <c r="P57" i="15"/>
  <c r="P311" i="15"/>
  <c r="M310" i="15"/>
  <c r="O119" i="15"/>
  <c r="O251" i="15"/>
  <c r="O272" i="15"/>
  <c r="M273" i="14"/>
  <c r="K626" i="14"/>
  <c r="M22" i="15"/>
  <c r="O42" i="15"/>
  <c r="P119" i="15"/>
  <c r="P251" i="15"/>
  <c r="M250" i="15"/>
  <c r="P250" i="15" s="1"/>
  <c r="P272" i="15"/>
  <c r="P294" i="15"/>
  <c r="M292" i="15"/>
  <c r="P330" i="15"/>
  <c r="K369" i="15"/>
  <c r="I367" i="15"/>
  <c r="K367" i="15" s="1"/>
  <c r="M252" i="14"/>
  <c r="K621" i="14"/>
  <c r="K628" i="14"/>
  <c r="N22" i="15"/>
  <c r="M30" i="15"/>
  <c r="L70" i="15"/>
  <c r="L122" i="15"/>
  <c r="K132" i="15"/>
  <c r="K164" i="15"/>
  <c r="L254" i="15"/>
  <c r="N292" i="15"/>
  <c r="O383" i="15"/>
  <c r="L19" i="15"/>
  <c r="K158" i="15"/>
  <c r="L34" i="15"/>
  <c r="O537" i="15"/>
  <c r="P21" i="15"/>
  <c r="M11" i="15"/>
  <c r="L23" i="15"/>
  <c r="O67" i="15"/>
  <c r="O141" i="15"/>
  <c r="M222" i="15"/>
  <c r="O298" i="15"/>
  <c r="L640" i="15"/>
  <c r="O648" i="15"/>
  <c r="K611" i="15"/>
  <c r="K619" i="15"/>
  <c r="K614" i="15"/>
  <c r="K622" i="15"/>
  <c r="K617" i="15"/>
  <c r="K625" i="15"/>
  <c r="K612" i="15"/>
  <c r="M53" i="15"/>
  <c r="K615" i="15"/>
  <c r="P312" i="13" l="1"/>
  <c r="P298" i="1"/>
  <c r="O314" i="12"/>
  <c r="M118" i="10"/>
  <c r="P118" i="10" s="1"/>
  <c r="L96" i="7"/>
  <c r="O96" i="7" s="1"/>
  <c r="O57" i="11"/>
  <c r="N53" i="6"/>
  <c r="P53" i="6" s="1"/>
  <c r="K573" i="1"/>
  <c r="K432" i="1"/>
  <c r="O252" i="9"/>
  <c r="O120" i="8"/>
  <c r="P55" i="3"/>
  <c r="K498" i="1"/>
  <c r="P310" i="15"/>
  <c r="L120" i="12"/>
  <c r="O120" i="12" s="1"/>
  <c r="O312" i="15"/>
  <c r="K629" i="1"/>
  <c r="K418" i="1"/>
  <c r="K306" i="1"/>
  <c r="L252" i="12"/>
  <c r="O252" i="12" s="1"/>
  <c r="L29" i="12"/>
  <c r="O29" i="12" s="1"/>
  <c r="N43" i="1"/>
  <c r="N41" i="1" s="1"/>
  <c r="K465" i="1"/>
  <c r="O580" i="1"/>
  <c r="K626" i="1"/>
  <c r="O31" i="12"/>
  <c r="P98" i="1"/>
  <c r="P292" i="7"/>
  <c r="P55" i="14"/>
  <c r="K112" i="1"/>
  <c r="K464" i="1"/>
  <c r="M94" i="13"/>
  <c r="P94" i="13" s="1"/>
  <c r="L14" i="4"/>
  <c r="K213" i="1"/>
  <c r="K267" i="1"/>
  <c r="K199" i="1"/>
  <c r="K113" i="1"/>
  <c r="J671" i="1"/>
  <c r="K615" i="1"/>
  <c r="O352" i="1"/>
  <c r="K372" i="1"/>
  <c r="K83" i="1"/>
  <c r="K158" i="1"/>
  <c r="N11" i="9"/>
  <c r="N9" i="9" s="1"/>
  <c r="K173" i="1"/>
  <c r="P290" i="3"/>
  <c r="K324" i="1"/>
  <c r="O599" i="1"/>
  <c r="M66" i="7"/>
  <c r="P66" i="7" s="1"/>
  <c r="O292" i="3"/>
  <c r="K108" i="1"/>
  <c r="P329" i="3"/>
  <c r="K635" i="1"/>
  <c r="K533" i="1"/>
  <c r="K349" i="1"/>
  <c r="O533" i="1"/>
  <c r="K430" i="1"/>
  <c r="I367" i="1"/>
  <c r="K367" i="1" s="1"/>
  <c r="P222" i="10"/>
  <c r="K85" i="1"/>
  <c r="K427" i="1"/>
  <c r="K189" i="1"/>
  <c r="N11" i="4"/>
  <c r="N9" i="4" s="1"/>
  <c r="L222" i="9"/>
  <c r="O222" i="9" s="1"/>
  <c r="O435" i="1"/>
  <c r="P292" i="3"/>
  <c r="P331" i="3"/>
  <c r="K229" i="1"/>
  <c r="K416" i="1"/>
  <c r="O337" i="1"/>
  <c r="K370" i="1"/>
  <c r="K350" i="1"/>
  <c r="O318" i="1"/>
  <c r="K270" i="1"/>
  <c r="L273" i="4"/>
  <c r="O273" i="4" s="1"/>
  <c r="O294" i="14"/>
  <c r="L252" i="11"/>
  <c r="O252" i="11" s="1"/>
  <c r="L252" i="6"/>
  <c r="O252" i="6" s="1"/>
  <c r="L273" i="7"/>
  <c r="L271" i="7" s="1"/>
  <c r="O271" i="7" s="1"/>
  <c r="O144" i="10"/>
  <c r="M20" i="5"/>
  <c r="M18" i="5" s="1"/>
  <c r="K201" i="1"/>
  <c r="L68" i="9"/>
  <c r="L66" i="9" s="1"/>
  <c r="O66" i="9" s="1"/>
  <c r="L273" i="9"/>
  <c r="O273" i="9" s="1"/>
  <c r="O294" i="4"/>
  <c r="L222" i="3"/>
  <c r="O222" i="3" s="1"/>
  <c r="K219" i="1"/>
  <c r="O32" i="11"/>
  <c r="N11" i="10"/>
  <c r="N9" i="10" s="1"/>
  <c r="O437" i="1"/>
  <c r="O314" i="14"/>
  <c r="N11" i="8"/>
  <c r="N9" i="8" s="1"/>
  <c r="P57" i="1"/>
  <c r="L43" i="6"/>
  <c r="O43" i="6" s="1"/>
  <c r="N11" i="6"/>
  <c r="N9" i="6" s="1"/>
  <c r="L638" i="3"/>
  <c r="O638" i="3" s="1"/>
  <c r="O294" i="6"/>
  <c r="L312" i="7"/>
  <c r="L310" i="7" s="1"/>
  <c r="O310" i="7" s="1"/>
  <c r="K450" i="1"/>
  <c r="O34" i="12"/>
  <c r="L273" i="2"/>
  <c r="L271" i="2" s="1"/>
  <c r="O271" i="2" s="1"/>
  <c r="P53" i="4"/>
  <c r="P331" i="8"/>
  <c r="P22" i="14"/>
  <c r="L43" i="4"/>
  <c r="O43" i="4" s="1"/>
  <c r="O45" i="3"/>
  <c r="K426" i="1"/>
  <c r="P43" i="9"/>
  <c r="O275" i="15"/>
  <c r="O294" i="3"/>
  <c r="K611" i="1"/>
  <c r="N29" i="7"/>
  <c r="N28" i="7" s="1"/>
  <c r="O32" i="13"/>
  <c r="N29" i="5"/>
  <c r="O34" i="4"/>
  <c r="O331" i="10"/>
  <c r="K618" i="1"/>
  <c r="L11" i="5"/>
  <c r="O11" i="5" s="1"/>
  <c r="O333" i="12"/>
  <c r="L273" i="8"/>
  <c r="L271" i="8" s="1"/>
  <c r="O271" i="8" s="1"/>
  <c r="O144" i="6"/>
  <c r="K613" i="1"/>
  <c r="L28" i="5"/>
  <c r="O275" i="3"/>
  <c r="O649" i="1"/>
  <c r="K428" i="1"/>
  <c r="K289" i="1"/>
  <c r="K376" i="1"/>
  <c r="N220" i="11"/>
  <c r="N37" i="11" s="1"/>
  <c r="O34" i="8"/>
  <c r="K421" i="1"/>
  <c r="K111" i="1"/>
  <c r="K380" i="1"/>
  <c r="K164" i="1"/>
  <c r="N53" i="3"/>
  <c r="P53" i="3" s="1"/>
  <c r="K381" i="1"/>
  <c r="L222" i="11"/>
  <c r="L220" i="11" s="1"/>
  <c r="O220" i="11" s="1"/>
  <c r="J651" i="1"/>
  <c r="K88" i="1"/>
  <c r="L66" i="13"/>
  <c r="O66" i="13" s="1"/>
  <c r="K628" i="1"/>
  <c r="P68" i="5"/>
  <c r="K397" i="1"/>
  <c r="O333" i="10"/>
  <c r="L55" i="2"/>
  <c r="L53" i="2" s="1"/>
  <c r="O53" i="2" s="1"/>
  <c r="O70" i="13"/>
  <c r="P22" i="5"/>
  <c r="K564" i="1"/>
  <c r="K176" i="1"/>
  <c r="O298" i="1"/>
  <c r="O601" i="1"/>
  <c r="L13" i="2"/>
  <c r="O13" i="2" s="1"/>
  <c r="K343" i="1"/>
  <c r="K449" i="1"/>
  <c r="K341" i="1"/>
  <c r="K81" i="1"/>
  <c r="P224" i="1"/>
  <c r="K84" i="1"/>
  <c r="K377" i="1"/>
  <c r="K649" i="1"/>
  <c r="K328" i="1"/>
  <c r="O404" i="1"/>
  <c r="K304" i="1"/>
  <c r="K431" i="1"/>
  <c r="K482" i="1"/>
  <c r="K133" i="1"/>
  <c r="P254" i="1"/>
  <c r="O26" i="7"/>
  <c r="O41" i="3"/>
  <c r="O16" i="15"/>
  <c r="K402" i="1"/>
  <c r="O347" i="1"/>
  <c r="K138" i="1"/>
  <c r="O406" i="1"/>
  <c r="K612" i="1"/>
  <c r="K419" i="1"/>
  <c r="O648" i="1"/>
  <c r="O568" i="1"/>
  <c r="K625" i="1"/>
  <c r="K497" i="1"/>
  <c r="K398" i="1"/>
  <c r="K624" i="1"/>
  <c r="O439" i="1"/>
  <c r="P43" i="2"/>
  <c r="O26" i="9"/>
  <c r="P16" i="14"/>
  <c r="O597" i="1"/>
  <c r="O57" i="12"/>
  <c r="K591" i="1"/>
  <c r="P55" i="13"/>
  <c r="P120" i="15"/>
  <c r="K132" i="1"/>
  <c r="K422" i="1"/>
  <c r="K185" i="1"/>
  <c r="O537" i="1"/>
  <c r="M292" i="2"/>
  <c r="M290" i="2" s="1"/>
  <c r="O96" i="3"/>
  <c r="N11" i="14"/>
  <c r="N9" i="14" s="1"/>
  <c r="P275" i="1"/>
  <c r="O314" i="15"/>
  <c r="L331" i="13"/>
  <c r="L329" i="13" s="1"/>
  <c r="O329" i="13" s="1"/>
  <c r="L96" i="8"/>
  <c r="O96" i="8" s="1"/>
  <c r="N20" i="9"/>
  <c r="N18" i="9" s="1"/>
  <c r="M271" i="2"/>
  <c r="P271" i="2" s="1"/>
  <c r="L11" i="15"/>
  <c r="L9" i="15" s="1"/>
  <c r="O9" i="15" s="1"/>
  <c r="P298" i="2"/>
  <c r="O32" i="5"/>
  <c r="K64" i="1"/>
  <c r="P333" i="1"/>
  <c r="K265" i="1"/>
  <c r="L292" i="15"/>
  <c r="L290" i="15" s="1"/>
  <c r="L96" i="15"/>
  <c r="O96" i="15" s="1"/>
  <c r="M12" i="14"/>
  <c r="M10" i="14" s="1"/>
  <c r="O122" i="8"/>
  <c r="O45" i="7"/>
  <c r="L331" i="4"/>
  <c r="O331" i="4" s="1"/>
  <c r="O312" i="4"/>
  <c r="L29" i="4"/>
  <c r="O29" i="4" s="1"/>
  <c r="L638" i="2"/>
  <c r="O638" i="2" s="1"/>
  <c r="P140" i="10"/>
  <c r="L14" i="10"/>
  <c r="O14" i="10" s="1"/>
  <c r="M12" i="5"/>
  <c r="O222" i="13"/>
  <c r="O220" i="15"/>
  <c r="K264" i="1"/>
  <c r="O34" i="5"/>
  <c r="K368" i="1"/>
  <c r="K110" i="1"/>
  <c r="K619" i="1"/>
  <c r="K235" i="1"/>
  <c r="K420" i="1"/>
  <c r="K617" i="1"/>
  <c r="K616" i="1"/>
  <c r="P70" i="1"/>
  <c r="P144" i="1"/>
  <c r="K149" i="1"/>
  <c r="K200" i="1"/>
  <c r="P222" i="2"/>
  <c r="M53" i="14"/>
  <c r="P53" i="14" s="1"/>
  <c r="O16" i="8"/>
  <c r="M310" i="8"/>
  <c r="P310" i="8" s="1"/>
  <c r="O31" i="5"/>
  <c r="N14" i="4"/>
  <c r="P43" i="15"/>
  <c r="L638" i="11"/>
  <c r="L636" i="11" s="1"/>
  <c r="O636" i="11" s="1"/>
  <c r="P120" i="13"/>
  <c r="O333" i="11"/>
  <c r="O144" i="12"/>
  <c r="L13" i="8"/>
  <c r="O13" i="8" s="1"/>
  <c r="P26" i="7"/>
  <c r="O24" i="7"/>
  <c r="O45" i="5"/>
  <c r="M220" i="3"/>
  <c r="P220" i="3" s="1"/>
  <c r="L29" i="2"/>
  <c r="O29" i="2" s="1"/>
  <c r="O31" i="15"/>
  <c r="N28" i="14"/>
  <c r="O32" i="12"/>
  <c r="K266" i="1"/>
  <c r="K309" i="1"/>
  <c r="O564" i="1"/>
  <c r="O383" i="1"/>
  <c r="K340" i="1"/>
  <c r="K86" i="1"/>
  <c r="M250" i="6"/>
  <c r="P250" i="6" s="1"/>
  <c r="K429" i="1"/>
  <c r="L55" i="9"/>
  <c r="L53" i="9" s="1"/>
  <c r="L252" i="10"/>
  <c r="O252" i="10" s="1"/>
  <c r="P142" i="11"/>
  <c r="P55" i="4"/>
  <c r="P273" i="13"/>
  <c r="N11" i="13"/>
  <c r="N9" i="13" s="1"/>
  <c r="P222" i="12"/>
  <c r="L96" i="11"/>
  <c r="O96" i="11" s="1"/>
  <c r="O254" i="9"/>
  <c r="M250" i="7"/>
  <c r="P250" i="7" s="1"/>
  <c r="L252" i="7"/>
  <c r="L250" i="7" s="1"/>
  <c r="O250" i="7" s="1"/>
  <c r="L222" i="7"/>
  <c r="L220" i="7" s="1"/>
  <c r="O220" i="7" s="1"/>
  <c r="L142" i="2"/>
  <c r="L140" i="2" s="1"/>
  <c r="O140" i="2" s="1"/>
  <c r="O102" i="1"/>
  <c r="K614" i="1"/>
  <c r="K631" i="1"/>
  <c r="K423" i="1"/>
  <c r="O26" i="15"/>
  <c r="L331" i="15"/>
  <c r="O331" i="15" s="1"/>
  <c r="K622" i="1"/>
  <c r="K375" i="1"/>
  <c r="L14" i="11"/>
  <c r="O14" i="11" s="1"/>
  <c r="L66" i="5"/>
  <c r="O66" i="5" s="1"/>
  <c r="N30" i="11"/>
  <c r="N28" i="11" s="1"/>
  <c r="K204" i="1"/>
  <c r="K597" i="1"/>
  <c r="N41" i="15"/>
  <c r="P41" i="15" s="1"/>
  <c r="O70" i="5"/>
  <c r="O459" i="1"/>
  <c r="L142" i="3"/>
  <c r="O142" i="3" s="1"/>
  <c r="L142" i="4"/>
  <c r="L140" i="4" s="1"/>
  <c r="O43" i="15"/>
  <c r="O34" i="10"/>
  <c r="O640" i="14"/>
  <c r="N140" i="15"/>
  <c r="P140" i="15" s="1"/>
  <c r="P55" i="5"/>
  <c r="K80" i="1"/>
  <c r="K451" i="1"/>
  <c r="M310" i="11"/>
  <c r="P310" i="11" s="1"/>
  <c r="L68" i="3"/>
  <c r="L66" i="3" s="1"/>
  <c r="L292" i="13"/>
  <c r="O292" i="13" s="1"/>
  <c r="L55" i="3"/>
  <c r="O55" i="3" s="1"/>
  <c r="O222" i="4"/>
  <c r="L292" i="10"/>
  <c r="L290" i="10" s="1"/>
  <c r="O290" i="10" s="1"/>
  <c r="O45" i="15"/>
  <c r="P331" i="13"/>
  <c r="L638" i="12"/>
  <c r="O638" i="12" s="1"/>
  <c r="O294" i="11"/>
  <c r="O31" i="11"/>
  <c r="M250" i="5"/>
  <c r="P250" i="5" s="1"/>
  <c r="M118" i="2"/>
  <c r="P118" i="2" s="1"/>
  <c r="L312" i="2"/>
  <c r="L310" i="2" s="1"/>
  <c r="O310" i="2" s="1"/>
  <c r="O98" i="3"/>
  <c r="O30" i="3"/>
  <c r="O314" i="3"/>
  <c r="N28" i="4"/>
  <c r="L638" i="13"/>
  <c r="L636" i="13" s="1"/>
  <c r="O636" i="13" s="1"/>
  <c r="M250" i="10"/>
  <c r="P250" i="10" s="1"/>
  <c r="O220" i="4"/>
  <c r="P96" i="2"/>
  <c r="L30" i="13"/>
  <c r="O30" i="13" s="1"/>
  <c r="N20" i="6"/>
  <c r="N18" i="6" s="1"/>
  <c r="N20" i="4"/>
  <c r="N18" i="4" s="1"/>
  <c r="K630" i="1"/>
  <c r="K435" i="1"/>
  <c r="O380" i="1"/>
  <c r="K455" i="1"/>
  <c r="O354" i="1"/>
  <c r="L312" i="10"/>
  <c r="O312" i="10" s="1"/>
  <c r="O24" i="10"/>
  <c r="O57" i="10"/>
  <c r="L43" i="9"/>
  <c r="L41" i="9" s="1"/>
  <c r="P43" i="5"/>
  <c r="P96" i="9"/>
  <c r="O43" i="14"/>
  <c r="K474" i="1"/>
  <c r="K466" i="1"/>
  <c r="O24" i="4"/>
  <c r="P120" i="14"/>
  <c r="L13" i="13"/>
  <c r="O13" i="13" s="1"/>
  <c r="O333" i="9"/>
  <c r="L222" i="8"/>
  <c r="O222" i="8" s="1"/>
  <c r="O333" i="6"/>
  <c r="O32" i="3"/>
  <c r="L30" i="12"/>
  <c r="O30" i="12" s="1"/>
  <c r="P16" i="11"/>
  <c r="O273" i="3"/>
  <c r="L11" i="11"/>
  <c r="L9" i="11" s="1"/>
  <c r="P22" i="10"/>
  <c r="O312" i="3"/>
  <c r="L23" i="1"/>
  <c r="O23" i="1" s="1"/>
  <c r="K547" i="1"/>
  <c r="K249" i="1"/>
  <c r="L273" i="10"/>
  <c r="O273" i="10" s="1"/>
  <c r="M271" i="4"/>
  <c r="P271" i="4" s="1"/>
  <c r="L331" i="2"/>
  <c r="L329" i="2" s="1"/>
  <c r="O329" i="2" s="1"/>
  <c r="P53" i="15"/>
  <c r="O45" i="14"/>
  <c r="O98" i="12"/>
  <c r="L120" i="11"/>
  <c r="O120" i="11" s="1"/>
  <c r="M94" i="9"/>
  <c r="P94" i="9" s="1"/>
  <c r="N20" i="8"/>
  <c r="N18" i="8" s="1"/>
  <c r="N29" i="12"/>
  <c r="N28" i="12" s="1"/>
  <c r="O220" i="10"/>
  <c r="K593" i="1"/>
  <c r="K634" i="1"/>
  <c r="O582" i="1"/>
  <c r="K633" i="1"/>
  <c r="K623" i="1"/>
  <c r="K424" i="1"/>
  <c r="K621" i="1"/>
  <c r="K620" i="1"/>
  <c r="K117" i="1"/>
  <c r="O349" i="1"/>
  <c r="K216" i="1"/>
  <c r="K648" i="1"/>
  <c r="P273" i="14"/>
  <c r="L292" i="12"/>
  <c r="L290" i="12" s="1"/>
  <c r="O290" i="12" s="1"/>
  <c r="O140" i="10"/>
  <c r="L13" i="9"/>
  <c r="O13" i="9" s="1"/>
  <c r="L292" i="5"/>
  <c r="O292" i="5" s="1"/>
  <c r="L252" i="2"/>
  <c r="L250" i="2" s="1"/>
  <c r="O250" i="2" s="1"/>
  <c r="P331" i="6"/>
  <c r="N28" i="3"/>
  <c r="P222" i="9"/>
  <c r="L252" i="4"/>
  <c r="O252" i="4" s="1"/>
  <c r="L13" i="10"/>
  <c r="O13" i="10" s="1"/>
  <c r="L24" i="1"/>
  <c r="O24" i="1" s="1"/>
  <c r="L14" i="5"/>
  <c r="O14" i="5" s="1"/>
  <c r="P55" i="15"/>
  <c r="P26" i="14"/>
  <c r="P220" i="9"/>
  <c r="M329" i="8"/>
  <c r="P329" i="8" s="1"/>
  <c r="O144" i="9"/>
  <c r="O122" i="6"/>
  <c r="L118" i="6"/>
  <c r="O118" i="6" s="1"/>
  <c r="L43" i="2"/>
  <c r="O43" i="2" s="1"/>
  <c r="N12" i="4"/>
  <c r="N10" i="4" s="1"/>
  <c r="L14" i="9"/>
  <c r="O14" i="9" s="1"/>
  <c r="O34" i="3"/>
  <c r="O224" i="12"/>
  <c r="K87" i="1"/>
  <c r="P292" i="14"/>
  <c r="K285" i="1"/>
  <c r="P55" i="10"/>
  <c r="L32" i="1"/>
  <c r="L30" i="1" s="1"/>
  <c r="P220" i="13"/>
  <c r="L14" i="13"/>
  <c r="O14" i="13" s="1"/>
  <c r="O224" i="13"/>
  <c r="P250" i="9"/>
  <c r="L292" i="9"/>
  <c r="L290" i="9" s="1"/>
  <c r="O290" i="9" s="1"/>
  <c r="O314" i="6"/>
  <c r="L11" i="4"/>
  <c r="O11" i="4" s="1"/>
  <c r="L142" i="15"/>
  <c r="O142" i="15" s="1"/>
  <c r="N12" i="13"/>
  <c r="N10" i="13" s="1"/>
  <c r="O32" i="7"/>
  <c r="O224" i="15"/>
  <c r="N41" i="14"/>
  <c r="N37" i="14" s="1"/>
  <c r="L120" i="13"/>
  <c r="O120" i="13" s="1"/>
  <c r="L94" i="10"/>
  <c r="O94" i="10" s="1"/>
  <c r="O30" i="7"/>
  <c r="K595" i="1"/>
  <c r="O30" i="2"/>
  <c r="P222" i="13"/>
  <c r="O34" i="15"/>
  <c r="N140" i="13"/>
  <c r="N37" i="13" s="1"/>
  <c r="M250" i="13"/>
  <c r="P250" i="13" s="1"/>
  <c r="L142" i="14"/>
  <c r="O142" i="14" s="1"/>
  <c r="M118" i="14"/>
  <c r="P118" i="14" s="1"/>
  <c r="O312" i="8"/>
  <c r="P222" i="4"/>
  <c r="L120" i="3"/>
  <c r="L118" i="3" s="1"/>
  <c r="O118" i="3" s="1"/>
  <c r="L55" i="14"/>
  <c r="L53" i="14" s="1"/>
  <c r="O53" i="14" s="1"/>
  <c r="P252" i="9"/>
  <c r="L142" i="5"/>
  <c r="L140" i="5" s="1"/>
  <c r="K65" i="1"/>
  <c r="L142" i="13"/>
  <c r="O142" i="13" s="1"/>
  <c r="M118" i="11"/>
  <c r="P118" i="11" s="1"/>
  <c r="L68" i="8"/>
  <c r="O68" i="8" s="1"/>
  <c r="L142" i="7"/>
  <c r="L140" i="7" s="1"/>
  <c r="O140" i="7" s="1"/>
  <c r="N11" i="3"/>
  <c r="N9" i="3" s="1"/>
  <c r="L55" i="5"/>
  <c r="K93" i="1"/>
  <c r="M22" i="1"/>
  <c r="M12" i="1" s="1"/>
  <c r="L16" i="7"/>
  <c r="O16" i="7" s="1"/>
  <c r="P22" i="2"/>
  <c r="O16" i="9"/>
  <c r="K473" i="1"/>
  <c r="K92" i="1"/>
  <c r="O273" i="5"/>
  <c r="L271" i="5"/>
  <c r="O271" i="5" s="1"/>
  <c r="O254" i="14"/>
  <c r="O98" i="9"/>
  <c r="L120" i="9"/>
  <c r="O120" i="9" s="1"/>
  <c r="O34" i="2"/>
  <c r="L11" i="2"/>
  <c r="O11" i="2" s="1"/>
  <c r="L292" i="2"/>
  <c r="L290" i="2" s="1"/>
  <c r="O290" i="2" s="1"/>
  <c r="L55" i="4"/>
  <c r="O55" i="4" s="1"/>
  <c r="L222" i="5"/>
  <c r="L220" i="5" s="1"/>
  <c r="O220" i="5" s="1"/>
  <c r="O566" i="1"/>
  <c r="N28" i="13"/>
  <c r="L14" i="8"/>
  <c r="O14" i="8" s="1"/>
  <c r="P142" i="7"/>
  <c r="L312" i="5"/>
  <c r="O312" i="5" s="1"/>
  <c r="L292" i="7"/>
  <c r="O292" i="7" s="1"/>
  <c r="P122" i="1"/>
  <c r="N33" i="1"/>
  <c r="N13" i="1" s="1"/>
  <c r="L34" i="1"/>
  <c r="L312" i="13"/>
  <c r="L310" i="13" s="1"/>
  <c r="O310" i="13" s="1"/>
  <c r="N220" i="8"/>
  <c r="P220" i="8" s="1"/>
  <c r="O275" i="6"/>
  <c r="O32" i="2"/>
  <c r="L96" i="2"/>
  <c r="L94" i="2" s="1"/>
  <c r="O94" i="2" s="1"/>
  <c r="L13" i="6"/>
  <c r="O13" i="6" s="1"/>
  <c r="N28" i="2"/>
  <c r="N55" i="1"/>
  <c r="N53" i="1" s="1"/>
  <c r="K417" i="1"/>
  <c r="L640" i="1"/>
  <c r="L638" i="1" s="1"/>
  <c r="N644" i="1"/>
  <c r="N640" i="1" s="1"/>
  <c r="N638" i="1" s="1"/>
  <c r="N636" i="1" s="1"/>
  <c r="L22" i="9"/>
  <c r="L12" i="9" s="1"/>
  <c r="P140" i="7"/>
  <c r="O333" i="8"/>
  <c r="L43" i="11"/>
  <c r="L41" i="11" s="1"/>
  <c r="O41" i="11" s="1"/>
  <c r="O535" i="1"/>
  <c r="K481" i="1"/>
  <c r="L220" i="13"/>
  <c r="O220" i="13" s="1"/>
  <c r="P222" i="14"/>
  <c r="O222" i="10"/>
  <c r="L22" i="2"/>
  <c r="O22" i="2" s="1"/>
  <c r="O275" i="5"/>
  <c r="O34" i="11"/>
  <c r="L271" i="6"/>
  <c r="O271" i="6" s="1"/>
  <c r="N12" i="2"/>
  <c r="N10" i="2" s="1"/>
  <c r="L14" i="12"/>
  <c r="O14" i="12" s="1"/>
  <c r="O30" i="9"/>
  <c r="O120" i="5"/>
  <c r="L118" i="5"/>
  <c r="O118" i="5" s="1"/>
  <c r="P142" i="14"/>
  <c r="M250" i="12"/>
  <c r="P250" i="12" s="1"/>
  <c r="O70" i="12"/>
  <c r="O24" i="12"/>
  <c r="N53" i="9"/>
  <c r="N37" i="9" s="1"/>
  <c r="L55" i="8"/>
  <c r="L53" i="8" s="1"/>
  <c r="O53" i="8" s="1"/>
  <c r="P329" i="7"/>
  <c r="P222" i="5"/>
  <c r="P220" i="4"/>
  <c r="N12" i="5"/>
  <c r="N26" i="1"/>
  <c r="N16" i="1" s="1"/>
  <c r="P331" i="7"/>
  <c r="O122" i="5"/>
  <c r="K425" i="1"/>
  <c r="L273" i="12"/>
  <c r="L271" i="12" s="1"/>
  <c r="O271" i="12" s="1"/>
  <c r="L252" i="8"/>
  <c r="O252" i="8" s="1"/>
  <c r="N30" i="5"/>
  <c r="L11" i="3"/>
  <c r="L9" i="3" s="1"/>
  <c r="O650" i="1"/>
  <c r="N31" i="1"/>
  <c r="O32" i="10"/>
  <c r="N28" i="10"/>
  <c r="O30" i="10"/>
  <c r="N11" i="15"/>
  <c r="N9" i="15" s="1"/>
  <c r="P331" i="11"/>
  <c r="L66" i="12"/>
  <c r="O66" i="12" s="1"/>
  <c r="M290" i="9"/>
  <c r="P290" i="9" s="1"/>
  <c r="L68" i="2"/>
  <c r="O68" i="2" s="1"/>
  <c r="N12" i="9"/>
  <c r="N10" i="9" s="1"/>
  <c r="N34" i="1"/>
  <c r="N14" i="1" s="1"/>
  <c r="O96" i="9"/>
  <c r="O331" i="11"/>
  <c r="M66" i="11"/>
  <c r="P66" i="11" s="1"/>
  <c r="L66" i="11"/>
  <c r="O66" i="11" s="1"/>
  <c r="L68" i="10"/>
  <c r="M53" i="10"/>
  <c r="P53" i="10" s="1"/>
  <c r="P55" i="8"/>
  <c r="O331" i="9"/>
  <c r="L222" i="6"/>
  <c r="O222" i="6" s="1"/>
  <c r="L252" i="5"/>
  <c r="L250" i="5" s="1"/>
  <c r="O250" i="5" s="1"/>
  <c r="L252" i="3"/>
  <c r="O252" i="3" s="1"/>
  <c r="P140" i="14"/>
  <c r="L55" i="13"/>
  <c r="L53" i="13" s="1"/>
  <c r="O53" i="13" s="1"/>
  <c r="O53" i="12"/>
  <c r="N28" i="9"/>
  <c r="L55" i="7"/>
  <c r="O55" i="7" s="1"/>
  <c r="L120" i="2"/>
  <c r="N292" i="1"/>
  <c r="P53" i="12"/>
  <c r="O55" i="12"/>
  <c r="O224" i="10"/>
  <c r="O32" i="9"/>
  <c r="L29" i="3"/>
  <c r="O29" i="3" s="1"/>
  <c r="N28" i="15"/>
  <c r="L13" i="11"/>
  <c r="O13" i="11" s="1"/>
  <c r="O26" i="8"/>
  <c r="K589" i="1"/>
  <c r="O222" i="15"/>
  <c r="O329" i="14"/>
  <c r="M331" i="9"/>
  <c r="P331" i="9" s="1"/>
  <c r="P142" i="10"/>
  <c r="O584" i="1"/>
  <c r="O34" i="9"/>
  <c r="N11" i="11"/>
  <c r="N9" i="11" s="1"/>
  <c r="N12" i="8"/>
  <c r="N10" i="8" s="1"/>
  <c r="L118" i="8"/>
  <c r="O118" i="8" s="1"/>
  <c r="P273" i="15"/>
  <c r="K632" i="1"/>
  <c r="N32" i="1"/>
  <c r="N30" i="1" s="1"/>
  <c r="L22" i="8"/>
  <c r="O22" i="8" s="1"/>
  <c r="P94" i="5"/>
  <c r="N271" i="15"/>
  <c r="P271" i="15" s="1"/>
  <c r="L96" i="14"/>
  <c r="L94" i="14" s="1"/>
  <c r="O94" i="14" s="1"/>
  <c r="P140" i="12"/>
  <c r="L43" i="8"/>
  <c r="O43" i="8" s="1"/>
  <c r="L292" i="8"/>
  <c r="O292" i="8" s="1"/>
  <c r="L68" i="4"/>
  <c r="O68" i="4" s="1"/>
  <c r="O32" i="15"/>
  <c r="L11" i="13"/>
  <c r="O31" i="13"/>
  <c r="L29" i="14"/>
  <c r="O29" i="14" s="1"/>
  <c r="L11" i="14"/>
  <c r="O31" i="7"/>
  <c r="L11" i="7"/>
  <c r="L29" i="7"/>
  <c r="M94" i="15"/>
  <c r="P94" i="15" s="1"/>
  <c r="M118" i="15"/>
  <c r="P118" i="15" s="1"/>
  <c r="N20" i="13"/>
  <c r="N18" i="13" s="1"/>
  <c r="L22" i="6"/>
  <c r="L20" i="6" s="1"/>
  <c r="P22" i="4"/>
  <c r="O26" i="2"/>
  <c r="O32" i="8"/>
  <c r="P22" i="6"/>
  <c r="L638" i="10"/>
  <c r="O640" i="10"/>
  <c r="O333" i="14"/>
  <c r="M220" i="10"/>
  <c r="P220" i="10" s="1"/>
  <c r="O43" i="3"/>
  <c r="O122" i="4"/>
  <c r="N310" i="3"/>
  <c r="P310" i="3" s="1"/>
  <c r="O34" i="7"/>
  <c r="O14" i="7"/>
  <c r="N11" i="2"/>
  <c r="N9" i="2" s="1"/>
  <c r="L118" i="4"/>
  <c r="O118" i="4" s="1"/>
  <c r="O34" i="13"/>
  <c r="O31" i="8"/>
  <c r="L29" i="8"/>
  <c r="L11" i="8"/>
  <c r="L33" i="1"/>
  <c r="O33" i="1" s="1"/>
  <c r="O49" i="1"/>
  <c r="L26" i="1"/>
  <c r="L16" i="1" s="1"/>
  <c r="P22" i="13"/>
  <c r="P43" i="11"/>
  <c r="P292" i="8"/>
  <c r="N30" i="8"/>
  <c r="O30" i="8" s="1"/>
  <c r="L331" i="5"/>
  <c r="O331" i="5" s="1"/>
  <c r="L14" i="3"/>
  <c r="O14" i="3" s="1"/>
  <c r="L29" i="10"/>
  <c r="L11" i="10"/>
  <c r="O273" i="15"/>
  <c r="N290" i="15"/>
  <c r="N290" i="1" s="1"/>
  <c r="L273" i="13"/>
  <c r="O16" i="10"/>
  <c r="L331" i="7"/>
  <c r="O331" i="7" s="1"/>
  <c r="M118" i="6"/>
  <c r="P118" i="6" s="1"/>
  <c r="P53" i="5"/>
  <c r="P312" i="3"/>
  <c r="P273" i="3"/>
  <c r="O30" i="15"/>
  <c r="N222" i="1"/>
  <c r="P314" i="1"/>
  <c r="L96" i="13"/>
  <c r="O96" i="13" s="1"/>
  <c r="L22" i="4"/>
  <c r="L12" i="4" s="1"/>
  <c r="P43" i="3"/>
  <c r="O552" i="1"/>
  <c r="L31" i="1"/>
  <c r="L30" i="4"/>
  <c r="O30" i="4" s="1"/>
  <c r="O32" i="4"/>
  <c r="N22" i="1"/>
  <c r="L329" i="10"/>
  <c r="O329" i="10" s="1"/>
  <c r="O94" i="9"/>
  <c r="M41" i="3"/>
  <c r="P41" i="3" s="1"/>
  <c r="O31" i="6"/>
  <c r="L11" i="6"/>
  <c r="L29" i="6"/>
  <c r="O23" i="5"/>
  <c r="L13" i="5"/>
  <c r="O13" i="5" s="1"/>
  <c r="P68" i="4"/>
  <c r="M66" i="4"/>
  <c r="P66" i="4" s="1"/>
  <c r="N312" i="1"/>
  <c r="P318" i="13"/>
  <c r="M26" i="13"/>
  <c r="M20" i="13" s="1"/>
  <c r="L13" i="14"/>
  <c r="O13" i="14" s="1"/>
  <c r="O23" i="14"/>
  <c r="O29" i="13"/>
  <c r="L250" i="13"/>
  <c r="O250" i="13" s="1"/>
  <c r="L271" i="11"/>
  <c r="O271" i="11" s="1"/>
  <c r="N37" i="12"/>
  <c r="M290" i="12"/>
  <c r="P290" i="12" s="1"/>
  <c r="P120" i="3"/>
  <c r="O26" i="14"/>
  <c r="L16" i="14"/>
  <c r="O16" i="14" s="1"/>
  <c r="P68" i="9"/>
  <c r="M96" i="4"/>
  <c r="M96" i="1" s="1"/>
  <c r="M26" i="4"/>
  <c r="P102" i="4"/>
  <c r="P120" i="4"/>
  <c r="M118" i="4"/>
  <c r="P118" i="4" s="1"/>
  <c r="O57" i="15"/>
  <c r="L55" i="15"/>
  <c r="L41" i="14"/>
  <c r="P96" i="12"/>
  <c r="P220" i="12"/>
  <c r="O250" i="9"/>
  <c r="O224" i="14"/>
  <c r="L222" i="14"/>
  <c r="P55" i="12"/>
  <c r="O26" i="10"/>
  <c r="O26" i="13"/>
  <c r="L16" i="13"/>
  <c r="O16" i="13" s="1"/>
  <c r="L30" i="14"/>
  <c r="O32" i="14"/>
  <c r="O142" i="10"/>
  <c r="M331" i="10"/>
  <c r="P331" i="10" s="1"/>
  <c r="M331" i="15"/>
  <c r="P331" i="15" s="1"/>
  <c r="M290" i="10"/>
  <c r="P290" i="10" s="1"/>
  <c r="L290" i="6"/>
  <c r="O290" i="6" s="1"/>
  <c r="P331" i="4"/>
  <c r="L94" i="3"/>
  <c r="O94" i="3" s="1"/>
  <c r="N20" i="2"/>
  <c r="N18" i="2" s="1"/>
  <c r="L28" i="15"/>
  <c r="O29" i="15"/>
  <c r="P120" i="12"/>
  <c r="M118" i="12"/>
  <c r="P118" i="12" s="1"/>
  <c r="P312" i="9"/>
  <c r="M310" i="9"/>
  <c r="P310" i="9" s="1"/>
  <c r="O23" i="12"/>
  <c r="L13" i="12"/>
  <c r="O13" i="12" s="1"/>
  <c r="N12" i="10"/>
  <c r="N10" i="10" s="1"/>
  <c r="N20" i="10"/>
  <c r="N18" i="10" s="1"/>
  <c r="P273" i="7"/>
  <c r="M271" i="7"/>
  <c r="P271" i="7" s="1"/>
  <c r="L294" i="1"/>
  <c r="O294" i="1" s="1"/>
  <c r="P96" i="3"/>
  <c r="M94" i="3"/>
  <c r="P331" i="2"/>
  <c r="M329" i="2"/>
  <c r="M329" i="13"/>
  <c r="P329" i="13" s="1"/>
  <c r="P22" i="12"/>
  <c r="M12" i="12"/>
  <c r="L310" i="11"/>
  <c r="O310" i="11" s="1"/>
  <c r="O312" i="11"/>
  <c r="M53" i="11"/>
  <c r="P53" i="11" s="1"/>
  <c r="P55" i="11"/>
  <c r="P30" i="15"/>
  <c r="M28" i="15"/>
  <c r="P28" i="15" s="1"/>
  <c r="N12" i="14"/>
  <c r="N10" i="14" s="1"/>
  <c r="N20" i="14"/>
  <c r="N18" i="14" s="1"/>
  <c r="P18" i="14" s="1"/>
  <c r="O331" i="14"/>
  <c r="M290" i="13"/>
  <c r="P290" i="13" s="1"/>
  <c r="P292" i="13"/>
  <c r="M310" i="13"/>
  <c r="P310" i="13" s="1"/>
  <c r="L220" i="12"/>
  <c r="O220" i="12" s="1"/>
  <c r="O222" i="12"/>
  <c r="L290" i="11"/>
  <c r="O290" i="11" s="1"/>
  <c r="L16" i="12"/>
  <c r="O16" i="12" s="1"/>
  <c r="O26" i="12"/>
  <c r="M290" i="11"/>
  <c r="P290" i="11" s="1"/>
  <c r="P292" i="11"/>
  <c r="O140" i="12"/>
  <c r="O142" i="12"/>
  <c r="L16" i="11"/>
  <c r="O16" i="11" s="1"/>
  <c r="O26" i="11"/>
  <c r="P26" i="11"/>
  <c r="L312" i="9"/>
  <c r="O314" i="9"/>
  <c r="L314" i="1"/>
  <c r="O314" i="1" s="1"/>
  <c r="M53" i="8"/>
  <c r="P120" i="8"/>
  <c r="M118" i="8"/>
  <c r="P118" i="8" s="1"/>
  <c r="L329" i="9"/>
  <c r="O329" i="9" s="1"/>
  <c r="O142" i="9"/>
  <c r="L140" i="9"/>
  <c r="O140" i="9" s="1"/>
  <c r="O640" i="5"/>
  <c r="L638" i="5"/>
  <c r="P292" i="5"/>
  <c r="M290" i="5"/>
  <c r="P290" i="5" s="1"/>
  <c r="P142" i="6"/>
  <c r="P22" i="7"/>
  <c r="M12" i="7"/>
  <c r="M20" i="7"/>
  <c r="M18" i="7" s="1"/>
  <c r="P49" i="6"/>
  <c r="M43" i="6"/>
  <c r="M26" i="6"/>
  <c r="M49" i="1"/>
  <c r="M53" i="2"/>
  <c r="P53" i="2" s="1"/>
  <c r="P55" i="2"/>
  <c r="O333" i="3"/>
  <c r="L331" i="3"/>
  <c r="L333" i="1"/>
  <c r="O333" i="1" s="1"/>
  <c r="P220" i="2"/>
  <c r="M66" i="6"/>
  <c r="P66" i="6" s="1"/>
  <c r="L13" i="4"/>
  <c r="O13" i="4" s="1"/>
  <c r="O23" i="4"/>
  <c r="N16" i="3"/>
  <c r="O16" i="3" s="1"/>
  <c r="O26" i="3"/>
  <c r="P318" i="2"/>
  <c r="M26" i="2"/>
  <c r="M318" i="1"/>
  <c r="P318" i="1" s="1"/>
  <c r="L13" i="3"/>
  <c r="O13" i="3" s="1"/>
  <c r="L22" i="3"/>
  <c r="M220" i="14"/>
  <c r="P220" i="14" s="1"/>
  <c r="L68" i="15"/>
  <c r="O70" i="15"/>
  <c r="L22" i="15"/>
  <c r="L14" i="14"/>
  <c r="O14" i="14" s="1"/>
  <c r="O34" i="14"/>
  <c r="P94" i="12"/>
  <c r="L28" i="11"/>
  <c r="O29" i="11"/>
  <c r="L13" i="15"/>
  <c r="O13" i="15" s="1"/>
  <c r="O23" i="15"/>
  <c r="N12" i="15"/>
  <c r="N10" i="15" s="1"/>
  <c r="N20" i="15"/>
  <c r="N18" i="15" s="1"/>
  <c r="L636" i="14"/>
  <c r="O636" i="14" s="1"/>
  <c r="O638" i="14"/>
  <c r="O292" i="14"/>
  <c r="L290" i="14"/>
  <c r="O290" i="14" s="1"/>
  <c r="M271" i="13"/>
  <c r="P271" i="13" s="1"/>
  <c r="M271" i="14"/>
  <c r="P271" i="14" s="1"/>
  <c r="O45" i="13"/>
  <c r="L43" i="13"/>
  <c r="L22" i="13"/>
  <c r="O11" i="12"/>
  <c r="L9" i="12"/>
  <c r="M26" i="12"/>
  <c r="P49" i="12"/>
  <c r="M43" i="12"/>
  <c r="O45" i="12"/>
  <c r="L22" i="12"/>
  <c r="L43" i="12"/>
  <c r="M28" i="12"/>
  <c r="P28" i="12" s="1"/>
  <c r="N20" i="11"/>
  <c r="N18" i="11" s="1"/>
  <c r="N12" i="11"/>
  <c r="N10" i="11" s="1"/>
  <c r="P142" i="12"/>
  <c r="P9" i="10"/>
  <c r="P142" i="8"/>
  <c r="N140" i="8"/>
  <c r="P140" i="8" s="1"/>
  <c r="O640" i="8"/>
  <c r="L638" i="8"/>
  <c r="M26" i="9"/>
  <c r="M20" i="9" s="1"/>
  <c r="M41" i="9"/>
  <c r="P140" i="6"/>
  <c r="O43" i="5"/>
  <c r="L41" i="5"/>
  <c r="M329" i="4"/>
  <c r="O98" i="5"/>
  <c r="L96" i="5"/>
  <c r="P55" i="7"/>
  <c r="M53" i="7"/>
  <c r="P11" i="6"/>
  <c r="M9" i="6"/>
  <c r="O26" i="6"/>
  <c r="L16" i="6"/>
  <c r="O16" i="6" s="1"/>
  <c r="P312" i="2"/>
  <c r="M310" i="2"/>
  <c r="M312" i="1"/>
  <c r="O26" i="4"/>
  <c r="L16" i="4"/>
  <c r="O16" i="4" s="1"/>
  <c r="P118" i="3"/>
  <c r="O16" i="2"/>
  <c r="N140" i="4"/>
  <c r="P140" i="4" s="1"/>
  <c r="M20" i="11"/>
  <c r="P22" i="11"/>
  <c r="M12" i="11"/>
  <c r="M66" i="8"/>
  <c r="P66" i="8" s="1"/>
  <c r="P68" i="8"/>
  <c r="P19" i="9"/>
  <c r="P19" i="7"/>
  <c r="L120" i="7"/>
  <c r="O122" i="7"/>
  <c r="L122" i="1"/>
  <c r="O122" i="1" s="1"/>
  <c r="L14" i="6"/>
  <c r="O14" i="6" s="1"/>
  <c r="O34" i="6"/>
  <c r="N140" i="5"/>
  <c r="N37" i="5" s="1"/>
  <c r="P142" i="5"/>
  <c r="L638" i="6"/>
  <c r="O640" i="6"/>
  <c r="L271" i="9"/>
  <c r="O271" i="9" s="1"/>
  <c r="L329" i="8"/>
  <c r="O329" i="8" s="1"/>
  <c r="O331" i="8"/>
  <c r="N12" i="3"/>
  <c r="N20" i="3"/>
  <c r="N18" i="3" s="1"/>
  <c r="P68" i="2"/>
  <c r="M68" i="1"/>
  <c r="N66" i="3"/>
  <c r="P66" i="3" s="1"/>
  <c r="N68" i="1"/>
  <c r="P252" i="2"/>
  <c r="M250" i="2"/>
  <c r="M252" i="1"/>
  <c r="M66" i="2"/>
  <c r="P26" i="5"/>
  <c r="M16" i="5"/>
  <c r="M26" i="3"/>
  <c r="P102" i="3"/>
  <c r="M102" i="1"/>
  <c r="P102" i="1" s="1"/>
  <c r="P9" i="3"/>
  <c r="L638" i="15"/>
  <c r="O640" i="15"/>
  <c r="O254" i="15"/>
  <c r="L252" i="15"/>
  <c r="L254" i="1"/>
  <c r="O254" i="1" s="1"/>
  <c r="P292" i="15"/>
  <c r="M290" i="15"/>
  <c r="O331" i="12"/>
  <c r="L329" i="12"/>
  <c r="O329" i="12" s="1"/>
  <c r="L310" i="14"/>
  <c r="O310" i="14" s="1"/>
  <c r="O312" i="14"/>
  <c r="P331" i="12"/>
  <c r="M329" i="12"/>
  <c r="P329" i="12" s="1"/>
  <c r="O55" i="10"/>
  <c r="L53" i="10"/>
  <c r="O53" i="10" s="1"/>
  <c r="L11" i="9"/>
  <c r="O31" i="9"/>
  <c r="L29" i="9"/>
  <c r="M20" i="8"/>
  <c r="P22" i="8"/>
  <c r="M12" i="8"/>
  <c r="O23" i="7"/>
  <c r="L13" i="7"/>
  <c r="O13" i="7" s="1"/>
  <c r="L94" i="7"/>
  <c r="O94" i="7" s="1"/>
  <c r="P120" i="7"/>
  <c r="M120" i="1"/>
  <c r="N16" i="5"/>
  <c r="O16" i="5" s="1"/>
  <c r="N20" i="5"/>
  <c r="N18" i="5" s="1"/>
  <c r="O224" i="2"/>
  <c r="L222" i="2"/>
  <c r="L224" i="1"/>
  <c r="O224" i="1" s="1"/>
  <c r="P96" i="5"/>
  <c r="L14" i="2"/>
  <c r="O14" i="2" s="1"/>
  <c r="M26" i="15"/>
  <c r="M20" i="15" s="1"/>
  <c r="M9" i="12"/>
  <c r="P11" i="12"/>
  <c r="L329" i="11"/>
  <c r="O329" i="11" s="1"/>
  <c r="P19" i="12"/>
  <c r="O19" i="11"/>
  <c r="O45" i="10"/>
  <c r="L43" i="10"/>
  <c r="L22" i="10"/>
  <c r="L45" i="1"/>
  <c r="P222" i="15"/>
  <c r="M220" i="15"/>
  <c r="P220" i="15" s="1"/>
  <c r="L14" i="15"/>
  <c r="O14" i="15" s="1"/>
  <c r="O122" i="14"/>
  <c r="L120" i="14"/>
  <c r="P331" i="14"/>
  <c r="M329" i="14"/>
  <c r="P329" i="14" s="1"/>
  <c r="M118" i="13"/>
  <c r="P118" i="13" s="1"/>
  <c r="P19" i="13"/>
  <c r="L22" i="14"/>
  <c r="L310" i="12"/>
  <c r="O310" i="12" s="1"/>
  <c r="O96" i="12"/>
  <c r="L94" i="12"/>
  <c r="O94" i="12" s="1"/>
  <c r="O144" i="11"/>
  <c r="L22" i="11"/>
  <c r="L142" i="11"/>
  <c r="L144" i="1"/>
  <c r="O144" i="1" s="1"/>
  <c r="L638" i="7"/>
  <c r="O640" i="7"/>
  <c r="O140" i="6"/>
  <c r="L310" i="6"/>
  <c r="O310" i="6" s="1"/>
  <c r="O70" i="7"/>
  <c r="L68" i="7"/>
  <c r="P9" i="7"/>
  <c r="N329" i="4"/>
  <c r="N329" i="1" s="1"/>
  <c r="N331" i="1"/>
  <c r="L68" i="6"/>
  <c r="O70" i="6"/>
  <c r="L70" i="1"/>
  <c r="O70" i="1" s="1"/>
  <c r="N30" i="6"/>
  <c r="N12" i="6"/>
  <c r="N10" i="6" s="1"/>
  <c r="P329" i="6"/>
  <c r="O32" i="6"/>
  <c r="O96" i="6"/>
  <c r="L94" i="6"/>
  <c r="O94" i="6" s="1"/>
  <c r="O26" i="5"/>
  <c r="L290" i="3"/>
  <c r="O290" i="3" s="1"/>
  <c r="P252" i="4"/>
  <c r="N250" i="4"/>
  <c r="P250" i="4" s="1"/>
  <c r="N252" i="1"/>
  <c r="P11" i="4"/>
  <c r="M9" i="4"/>
  <c r="O19" i="3"/>
  <c r="P142" i="2"/>
  <c r="M140" i="2"/>
  <c r="M142" i="1"/>
  <c r="M41" i="2"/>
  <c r="L290" i="4"/>
  <c r="O290" i="4" s="1"/>
  <c r="M9" i="15"/>
  <c r="P11" i="15"/>
  <c r="O275" i="14"/>
  <c r="L273" i="14"/>
  <c r="L275" i="1"/>
  <c r="O275" i="1" s="1"/>
  <c r="M9" i="14"/>
  <c r="P11" i="14"/>
  <c r="L120" i="10"/>
  <c r="O122" i="10"/>
  <c r="O19" i="15"/>
  <c r="L120" i="15"/>
  <c r="O122" i="15"/>
  <c r="P252" i="14"/>
  <c r="M250" i="14"/>
  <c r="P250" i="14" s="1"/>
  <c r="L41" i="15"/>
  <c r="O292" i="15"/>
  <c r="L250" i="14"/>
  <c r="O250" i="14" s="1"/>
  <c r="M310" i="12"/>
  <c r="P310" i="12" s="1"/>
  <c r="P312" i="12"/>
  <c r="N20" i="12"/>
  <c r="N18" i="12" s="1"/>
  <c r="N12" i="12"/>
  <c r="N10" i="12" s="1"/>
  <c r="N8" i="12" s="1"/>
  <c r="M250" i="11"/>
  <c r="P250" i="11" s="1"/>
  <c r="L638" i="9"/>
  <c r="O640" i="9"/>
  <c r="M9" i="11"/>
  <c r="P41" i="11"/>
  <c r="P49" i="10"/>
  <c r="M26" i="10"/>
  <c r="M43" i="10"/>
  <c r="P273" i="8"/>
  <c r="M271" i="8"/>
  <c r="P271" i="8" s="1"/>
  <c r="M273" i="1"/>
  <c r="P142" i="9"/>
  <c r="M140" i="9"/>
  <c r="P140" i="9" s="1"/>
  <c r="L55" i="6"/>
  <c r="O57" i="6"/>
  <c r="L57" i="1"/>
  <c r="O43" i="7"/>
  <c r="P11" i="5"/>
  <c r="M9" i="5"/>
  <c r="N271" i="3"/>
  <c r="P271" i="3" s="1"/>
  <c r="N273" i="1"/>
  <c r="N118" i="2"/>
  <c r="N120" i="1"/>
  <c r="L22" i="5"/>
  <c r="N94" i="4"/>
  <c r="N96" i="1"/>
  <c r="M53" i="1"/>
  <c r="O55" i="11"/>
  <c r="L53" i="11"/>
  <c r="M12" i="9"/>
  <c r="P22" i="9"/>
  <c r="P11" i="8"/>
  <c r="M9" i="8"/>
  <c r="M220" i="6"/>
  <c r="P220" i="6" s="1"/>
  <c r="P222" i="6"/>
  <c r="M222" i="1"/>
  <c r="P26" i="8"/>
  <c r="M16" i="8"/>
  <c r="P16" i="8" s="1"/>
  <c r="P43" i="7"/>
  <c r="N41" i="7"/>
  <c r="O41" i="7" s="1"/>
  <c r="L329" i="6"/>
  <c r="O329" i="6" s="1"/>
  <c r="O331" i="6"/>
  <c r="O142" i="6"/>
  <c r="P329" i="5"/>
  <c r="O98" i="4"/>
  <c r="L96" i="4"/>
  <c r="L98" i="1"/>
  <c r="O98" i="1" s="1"/>
  <c r="P252" i="3"/>
  <c r="M250" i="3"/>
  <c r="P250" i="3" s="1"/>
  <c r="P337" i="2"/>
  <c r="M337" i="1"/>
  <c r="P337" i="1" s="1"/>
  <c r="L636" i="2"/>
  <c r="O636" i="2" s="1"/>
  <c r="P22" i="3"/>
  <c r="P290" i="2"/>
  <c r="P22" i="15"/>
  <c r="M12" i="15"/>
  <c r="L310" i="15"/>
  <c r="O310" i="15" s="1"/>
  <c r="M329" i="11"/>
  <c r="P329" i="11" s="1"/>
  <c r="N37" i="10"/>
  <c r="O142" i="8"/>
  <c r="L140" i="8"/>
  <c r="P222" i="7"/>
  <c r="M220" i="7"/>
  <c r="P220" i="7" s="1"/>
  <c r="P9" i="9"/>
  <c r="M28" i="7"/>
  <c r="P28" i="7" s="1"/>
  <c r="P30" i="7"/>
  <c r="P96" i="6"/>
  <c r="M94" i="6"/>
  <c r="P94" i="6" s="1"/>
  <c r="L22" i="7"/>
  <c r="N20" i="7"/>
  <c r="N18" i="7" s="1"/>
  <c r="N12" i="7"/>
  <c r="N10" i="7" s="1"/>
  <c r="N8" i="7" s="1"/>
  <c r="L638" i="4"/>
  <c r="O640" i="4"/>
  <c r="P331" i="5"/>
  <c r="P142" i="3"/>
  <c r="M140" i="3"/>
  <c r="P140" i="3" s="1"/>
  <c r="P43" i="4"/>
  <c r="M41" i="4"/>
  <c r="P142" i="4"/>
  <c r="N142" i="1"/>
  <c r="P68" i="3"/>
  <c r="O55" i="14" l="1"/>
  <c r="O273" i="7"/>
  <c r="N37" i="6"/>
  <c r="P20" i="9"/>
  <c r="L636" i="3"/>
  <c r="O636" i="3" s="1"/>
  <c r="L53" i="3"/>
  <c r="O55" i="9"/>
  <c r="N8" i="9"/>
  <c r="L250" i="12"/>
  <c r="O250" i="12" s="1"/>
  <c r="O14" i="4"/>
  <c r="L94" i="8"/>
  <c r="O94" i="8" s="1"/>
  <c r="O68" i="9"/>
  <c r="O252" i="7"/>
  <c r="L329" i="15"/>
  <c r="O329" i="15" s="1"/>
  <c r="O273" i="2"/>
  <c r="M292" i="1"/>
  <c r="P292" i="1" s="1"/>
  <c r="L250" i="11"/>
  <c r="O250" i="11" s="1"/>
  <c r="P292" i="2"/>
  <c r="N8" i="6"/>
  <c r="L118" i="12"/>
  <c r="O118" i="12" s="1"/>
  <c r="L310" i="10"/>
  <c r="O310" i="10" s="1"/>
  <c r="N8" i="4"/>
  <c r="L220" i="3"/>
  <c r="O220" i="3" s="1"/>
  <c r="L41" i="6"/>
  <c r="O41" i="6" s="1"/>
  <c r="O142" i="2"/>
  <c r="O142" i="5"/>
  <c r="L94" i="11"/>
  <c r="O94" i="11" s="1"/>
  <c r="N8" i="13"/>
  <c r="L271" i="4"/>
  <c r="O271" i="4" s="1"/>
  <c r="L28" i="2"/>
  <c r="O28" i="2" s="1"/>
  <c r="P18" i="5"/>
  <c r="L220" i="9"/>
  <c r="O220" i="9" s="1"/>
  <c r="L20" i="9"/>
  <c r="L18" i="9" s="1"/>
  <c r="O18" i="9" s="1"/>
  <c r="P12" i="5"/>
  <c r="N8" i="8"/>
  <c r="L250" i="6"/>
  <c r="O250" i="6" s="1"/>
  <c r="L20" i="8"/>
  <c r="O20" i="8" s="1"/>
  <c r="O28" i="15"/>
  <c r="L329" i="7"/>
  <c r="O329" i="7" s="1"/>
  <c r="P53" i="9"/>
  <c r="O55" i="2"/>
  <c r="O142" i="7"/>
  <c r="L66" i="2"/>
  <c r="O66" i="2" s="1"/>
  <c r="N8" i="10"/>
  <c r="O292" i="10"/>
  <c r="L9" i="5"/>
  <c r="O9" i="5" s="1"/>
  <c r="P12" i="13"/>
  <c r="L9" i="4"/>
  <c r="O9" i="4" s="1"/>
  <c r="N20" i="1"/>
  <c r="N18" i="1" s="1"/>
  <c r="L66" i="8"/>
  <c r="O66" i="8" s="1"/>
  <c r="L12" i="6"/>
  <c r="L10" i="6" s="1"/>
  <c r="L250" i="3"/>
  <c r="O250" i="3" s="1"/>
  <c r="L118" i="9"/>
  <c r="O118" i="9" s="1"/>
  <c r="O312" i="2"/>
  <c r="O222" i="11"/>
  <c r="P220" i="11"/>
  <c r="O142" i="4"/>
  <c r="O312" i="7"/>
  <c r="L41" i="4"/>
  <c r="O41" i="4" s="1"/>
  <c r="O273" i="8"/>
  <c r="O222" i="7"/>
  <c r="O252" i="2"/>
  <c r="L41" i="2"/>
  <c r="O41" i="2" s="1"/>
  <c r="L220" i="8"/>
  <c r="O220" i="8" s="1"/>
  <c r="L329" i="4"/>
  <c r="O329" i="4" s="1"/>
  <c r="O43" i="11"/>
  <c r="P41" i="14"/>
  <c r="P222" i="1"/>
  <c r="P12" i="4"/>
  <c r="L140" i="3"/>
  <c r="O140" i="3" s="1"/>
  <c r="O331" i="13"/>
  <c r="L329" i="5"/>
  <c r="O329" i="5" s="1"/>
  <c r="O41" i="14"/>
  <c r="L118" i="13"/>
  <c r="O118" i="13" s="1"/>
  <c r="O55" i="8"/>
  <c r="L28" i="13"/>
  <c r="O28" i="13" s="1"/>
  <c r="L28" i="12"/>
  <c r="O28" i="12" s="1"/>
  <c r="O22" i="6"/>
  <c r="O96" i="14"/>
  <c r="L250" i="8"/>
  <c r="O250" i="8" s="1"/>
  <c r="N8" i="14"/>
  <c r="L290" i="13"/>
  <c r="O290" i="13" s="1"/>
  <c r="N8" i="15"/>
  <c r="O638" i="11"/>
  <c r="L28" i="4"/>
  <c r="O28" i="4" s="1"/>
  <c r="O120" i="3"/>
  <c r="O53" i="9"/>
  <c r="P10" i="14"/>
  <c r="O55" i="13"/>
  <c r="O11" i="15"/>
  <c r="O140" i="4"/>
  <c r="L250" i="4"/>
  <c r="O250" i="4" s="1"/>
  <c r="L94" i="15"/>
  <c r="O94" i="15" s="1"/>
  <c r="L20" i="2"/>
  <c r="O20" i="2" s="1"/>
  <c r="O22" i="4"/>
  <c r="L12" i="2"/>
  <c r="L10" i="2" s="1"/>
  <c r="O10" i="2" s="1"/>
  <c r="O96" i="2"/>
  <c r="O331" i="2"/>
  <c r="O11" i="11"/>
  <c r="L250" i="10"/>
  <c r="O250" i="10" s="1"/>
  <c r="L118" i="11"/>
  <c r="O118" i="11" s="1"/>
  <c r="O638" i="1"/>
  <c r="O28" i="11"/>
  <c r="O30" i="11"/>
  <c r="O43" i="9"/>
  <c r="O292" i="12"/>
  <c r="O252" i="5"/>
  <c r="N220" i="1"/>
  <c r="L271" i="10"/>
  <c r="O271" i="10" s="1"/>
  <c r="L636" i="12"/>
  <c r="O636" i="12" s="1"/>
  <c r="O68" i="3"/>
  <c r="O30" i="1"/>
  <c r="P140" i="13"/>
  <c r="O290" i="15"/>
  <c r="O26" i="1"/>
  <c r="N10" i="3"/>
  <c r="N8" i="3" s="1"/>
  <c r="N37" i="8"/>
  <c r="L636" i="1"/>
  <c r="O636" i="1" s="1"/>
  <c r="L9" i="2"/>
  <c r="O9" i="2" s="1"/>
  <c r="O638" i="13"/>
  <c r="L14" i="1"/>
  <c r="O14" i="1" s="1"/>
  <c r="L290" i="7"/>
  <c r="O290" i="7" s="1"/>
  <c r="L310" i="5"/>
  <c r="O310" i="5" s="1"/>
  <c r="L140" i="14"/>
  <c r="O140" i="14" s="1"/>
  <c r="L252" i="1"/>
  <c r="O252" i="1" s="1"/>
  <c r="O292" i="2"/>
  <c r="N8" i="11"/>
  <c r="O273" i="12"/>
  <c r="O640" i="1"/>
  <c r="L290" i="5"/>
  <c r="O290" i="5" s="1"/>
  <c r="L12" i="8"/>
  <c r="L10" i="8" s="1"/>
  <c r="O22" i="9"/>
  <c r="L140" i="15"/>
  <c r="O140" i="15" s="1"/>
  <c r="P20" i="13"/>
  <c r="L53" i="4"/>
  <c r="O53" i="4" s="1"/>
  <c r="N8" i="2"/>
  <c r="L96" i="1"/>
  <c r="O96" i="1" s="1"/>
  <c r="L53" i="7"/>
  <c r="O53" i="7" s="1"/>
  <c r="O11" i="3"/>
  <c r="O222" i="5"/>
  <c r="L53" i="5"/>
  <c r="O53" i="5" s="1"/>
  <c r="O55" i="5"/>
  <c r="O292" i="9"/>
  <c r="P12" i="2"/>
  <c r="L292" i="1"/>
  <c r="O292" i="1" s="1"/>
  <c r="L140" i="13"/>
  <c r="O140" i="13" s="1"/>
  <c r="N28" i="8"/>
  <c r="O140" i="5"/>
  <c r="P140" i="5"/>
  <c r="L28" i="3"/>
  <c r="O28" i="3" s="1"/>
  <c r="L220" i="6"/>
  <c r="O220" i="6" s="1"/>
  <c r="L20" i="4"/>
  <c r="L18" i="4" s="1"/>
  <c r="O18" i="4" s="1"/>
  <c r="N37" i="15"/>
  <c r="O271" i="15"/>
  <c r="P55" i="1"/>
  <c r="M329" i="9"/>
  <c r="P329" i="9" s="1"/>
  <c r="P53" i="1"/>
  <c r="O312" i="13"/>
  <c r="L312" i="1"/>
  <c r="O312" i="1" s="1"/>
  <c r="O34" i="1"/>
  <c r="N29" i="1"/>
  <c r="N28" i="1" s="1"/>
  <c r="N11" i="1"/>
  <c r="N9" i="1" s="1"/>
  <c r="L118" i="2"/>
  <c r="O118" i="2" s="1"/>
  <c r="O120" i="2"/>
  <c r="O30" i="5"/>
  <c r="N28" i="5"/>
  <c r="O28" i="5" s="1"/>
  <c r="N37" i="4"/>
  <c r="O32" i="1"/>
  <c r="O68" i="10"/>
  <c r="L66" i="10"/>
  <c r="O66" i="10" s="1"/>
  <c r="L13" i="1"/>
  <c r="O13" i="1" s="1"/>
  <c r="L94" i="13"/>
  <c r="O94" i="13" s="1"/>
  <c r="L29" i="1"/>
  <c r="L11" i="1"/>
  <c r="O31" i="1"/>
  <c r="O11" i="10"/>
  <c r="L9" i="10"/>
  <c r="O9" i="10" s="1"/>
  <c r="P290" i="15"/>
  <c r="P312" i="1"/>
  <c r="M329" i="15"/>
  <c r="P329" i="15" s="1"/>
  <c r="O29" i="10"/>
  <c r="L28" i="10"/>
  <c r="O28" i="10" s="1"/>
  <c r="L636" i="10"/>
  <c r="O636" i="10" s="1"/>
  <c r="O638" i="10"/>
  <c r="N310" i="1"/>
  <c r="L331" i="1"/>
  <c r="O331" i="1" s="1"/>
  <c r="L41" i="8"/>
  <c r="O41" i="8" s="1"/>
  <c r="O310" i="3"/>
  <c r="O11" i="13"/>
  <c r="L9" i="13"/>
  <c r="O9" i="13" s="1"/>
  <c r="M37" i="5"/>
  <c r="P37" i="5" s="1"/>
  <c r="P12" i="3"/>
  <c r="L66" i="4"/>
  <c r="O66" i="4" s="1"/>
  <c r="P12" i="10"/>
  <c r="L290" i="8"/>
  <c r="O290" i="8" s="1"/>
  <c r="O29" i="7"/>
  <c r="L28" i="7"/>
  <c r="O28" i="7" s="1"/>
  <c r="N12" i="1"/>
  <c r="P12" i="1" s="1"/>
  <c r="P22" i="1"/>
  <c r="O273" i="13"/>
  <c r="L271" i="13"/>
  <c r="O271" i="13" s="1"/>
  <c r="L9" i="7"/>
  <c r="O9" i="7" s="1"/>
  <c r="O11" i="7"/>
  <c r="O11" i="8"/>
  <c r="L9" i="8"/>
  <c r="O9" i="8" s="1"/>
  <c r="P12" i="14"/>
  <c r="M331" i="1"/>
  <c r="P331" i="1" s="1"/>
  <c r="O29" i="8"/>
  <c r="L28" i="8"/>
  <c r="L9" i="14"/>
  <c r="O9" i="14" s="1"/>
  <c r="O11" i="14"/>
  <c r="M290" i="1"/>
  <c r="P290" i="1" s="1"/>
  <c r="M329" i="10"/>
  <c r="P329" i="10" s="1"/>
  <c r="O55" i="15"/>
  <c r="L53" i="15"/>
  <c r="O53" i="15" s="1"/>
  <c r="L28" i="6"/>
  <c r="O29" i="6"/>
  <c r="O222" i="14"/>
  <c r="L220" i="14"/>
  <c r="O220" i="14" s="1"/>
  <c r="P26" i="13"/>
  <c r="M16" i="13"/>
  <c r="O11" i="6"/>
  <c r="L9" i="6"/>
  <c r="O9" i="6" s="1"/>
  <c r="P273" i="1"/>
  <c r="M18" i="13"/>
  <c r="P18" i="13" s="1"/>
  <c r="O140" i="8"/>
  <c r="P20" i="5"/>
  <c r="P12" i="6"/>
  <c r="M118" i="1"/>
  <c r="P120" i="1"/>
  <c r="O30" i="14"/>
  <c r="L28" i="14"/>
  <c r="O28" i="14" s="1"/>
  <c r="M18" i="9"/>
  <c r="P18" i="9" s="1"/>
  <c r="M37" i="13"/>
  <c r="P37" i="13" s="1"/>
  <c r="P26" i="4"/>
  <c r="M20" i="4"/>
  <c r="M16" i="4"/>
  <c r="P96" i="4"/>
  <c r="M94" i="4"/>
  <c r="P94" i="4" s="1"/>
  <c r="O20" i="6"/>
  <c r="L18" i="6"/>
  <c r="O18" i="6" s="1"/>
  <c r="L636" i="4"/>
  <c r="O636" i="4" s="1"/>
  <c r="O638" i="4"/>
  <c r="O22" i="7"/>
  <c r="L12" i="7"/>
  <c r="L20" i="7"/>
  <c r="P20" i="15"/>
  <c r="M18" i="15"/>
  <c r="P18" i="15" s="1"/>
  <c r="P9" i="5"/>
  <c r="L636" i="9"/>
  <c r="O636" i="9" s="1"/>
  <c r="O638" i="9"/>
  <c r="O120" i="10"/>
  <c r="L118" i="10"/>
  <c r="O118" i="10" s="1"/>
  <c r="O273" i="14"/>
  <c r="L271" i="14"/>
  <c r="L20" i="11"/>
  <c r="O22" i="11"/>
  <c r="L12" i="11"/>
  <c r="P20" i="14"/>
  <c r="M16" i="15"/>
  <c r="P16" i="15" s="1"/>
  <c r="P26" i="15"/>
  <c r="L273" i="1"/>
  <c r="O273" i="1" s="1"/>
  <c r="L28" i="9"/>
  <c r="O28" i="9" s="1"/>
  <c r="O29" i="9"/>
  <c r="P310" i="2"/>
  <c r="M310" i="1"/>
  <c r="L94" i="5"/>
  <c r="O94" i="5" s="1"/>
  <c r="O96" i="5"/>
  <c r="L20" i="12"/>
  <c r="L12" i="12"/>
  <c r="O22" i="12"/>
  <c r="O22" i="15"/>
  <c r="L12" i="15"/>
  <c r="L20" i="15"/>
  <c r="O22" i="3"/>
  <c r="L12" i="3"/>
  <c r="L20" i="3"/>
  <c r="P53" i="8"/>
  <c r="M37" i="8"/>
  <c r="P12" i="15"/>
  <c r="P142" i="1"/>
  <c r="O252" i="15"/>
  <c r="L250" i="15"/>
  <c r="O250" i="15" s="1"/>
  <c r="M37" i="14"/>
  <c r="P37" i="14" s="1"/>
  <c r="P12" i="9"/>
  <c r="N118" i="1"/>
  <c r="N37" i="2"/>
  <c r="P43" i="10"/>
  <c r="M41" i="10"/>
  <c r="O30" i="6"/>
  <c r="N28" i="6"/>
  <c r="N10" i="5"/>
  <c r="N8" i="5" s="1"/>
  <c r="P26" i="3"/>
  <c r="M16" i="3"/>
  <c r="M20" i="3"/>
  <c r="P252" i="1"/>
  <c r="P20" i="11"/>
  <c r="M18" i="11"/>
  <c r="P18" i="11" s="1"/>
  <c r="M26" i="1"/>
  <c r="P49" i="1"/>
  <c r="M43" i="1"/>
  <c r="P96" i="1"/>
  <c r="M37" i="3"/>
  <c r="L20" i="5"/>
  <c r="O22" i="5"/>
  <c r="L12" i="5"/>
  <c r="L53" i="6"/>
  <c r="O53" i="6" s="1"/>
  <c r="O55" i="6"/>
  <c r="P140" i="2"/>
  <c r="M140" i="1"/>
  <c r="O142" i="11"/>
  <c r="L140" i="11"/>
  <c r="O140" i="11" s="1"/>
  <c r="P20" i="8"/>
  <c r="M18" i="8"/>
  <c r="P18" i="8" s="1"/>
  <c r="L142" i="1"/>
  <c r="O142" i="1" s="1"/>
  <c r="N250" i="1"/>
  <c r="P26" i="10"/>
  <c r="M16" i="10"/>
  <c r="M20" i="10"/>
  <c r="O120" i="15"/>
  <c r="L118" i="15"/>
  <c r="O118" i="15" s="1"/>
  <c r="O68" i="7"/>
  <c r="L66" i="7"/>
  <c r="O66" i="7" s="1"/>
  <c r="L636" i="7"/>
  <c r="O636" i="7" s="1"/>
  <c r="O638" i="7"/>
  <c r="O12" i="9"/>
  <c r="L10" i="9"/>
  <c r="O10" i="9" s="1"/>
  <c r="L9" i="9"/>
  <c r="O11" i="9"/>
  <c r="L636" i="15"/>
  <c r="O636" i="15" s="1"/>
  <c r="O638" i="15"/>
  <c r="P250" i="2"/>
  <c r="M250" i="1"/>
  <c r="N140" i="1"/>
  <c r="P329" i="4"/>
  <c r="P26" i="9"/>
  <c r="M16" i="9"/>
  <c r="P16" i="9" s="1"/>
  <c r="P43" i="12"/>
  <c r="M41" i="12"/>
  <c r="L20" i="13"/>
  <c r="O22" i="13"/>
  <c r="L12" i="13"/>
  <c r="O68" i="15"/>
  <c r="L66" i="15"/>
  <c r="O66" i="15" s="1"/>
  <c r="N94" i="1"/>
  <c r="M220" i="1"/>
  <c r="M16" i="6"/>
  <c r="P26" i="6"/>
  <c r="M20" i="6"/>
  <c r="P94" i="3"/>
  <c r="O53" i="3"/>
  <c r="P9" i="15"/>
  <c r="P9" i="4"/>
  <c r="O45" i="1"/>
  <c r="L43" i="1"/>
  <c r="L22" i="1"/>
  <c r="M271" i="1"/>
  <c r="O638" i="6"/>
  <c r="L636" i="6"/>
  <c r="O636" i="6" s="1"/>
  <c r="O41" i="5"/>
  <c r="L636" i="8"/>
  <c r="O636" i="8" s="1"/>
  <c r="O638" i="8"/>
  <c r="O43" i="13"/>
  <c r="L41" i="13"/>
  <c r="P43" i="6"/>
  <c r="M41" i="6"/>
  <c r="O312" i="9"/>
  <c r="L310" i="9"/>
  <c r="O310" i="9" s="1"/>
  <c r="P329" i="2"/>
  <c r="N271" i="1"/>
  <c r="O271" i="3"/>
  <c r="M37" i="11"/>
  <c r="P37" i="11" s="1"/>
  <c r="L20" i="10"/>
  <c r="L12" i="10"/>
  <c r="O22" i="10"/>
  <c r="O120" i="7"/>
  <c r="L120" i="1"/>
  <c r="O120" i="1" s="1"/>
  <c r="L118" i="7"/>
  <c r="P9" i="6"/>
  <c r="M16" i="12"/>
  <c r="P16" i="12" s="1"/>
  <c r="P26" i="12"/>
  <c r="O12" i="4"/>
  <c r="L10" i="4"/>
  <c r="O10" i="4" s="1"/>
  <c r="O68" i="6"/>
  <c r="L66" i="6"/>
  <c r="O66" i="6" s="1"/>
  <c r="P16" i="5"/>
  <c r="M10" i="5"/>
  <c r="P41" i="4"/>
  <c r="O41" i="9"/>
  <c r="L68" i="1"/>
  <c r="O68" i="1" s="1"/>
  <c r="N37" i="7"/>
  <c r="P41" i="7"/>
  <c r="O53" i="11"/>
  <c r="O57" i="1"/>
  <c r="L55" i="1"/>
  <c r="P41" i="2"/>
  <c r="M37" i="2"/>
  <c r="L20" i="14"/>
  <c r="O22" i="14"/>
  <c r="L12" i="14"/>
  <c r="O120" i="14"/>
  <c r="L118" i="14"/>
  <c r="O118" i="14" s="1"/>
  <c r="O43" i="10"/>
  <c r="L41" i="10"/>
  <c r="L220" i="2"/>
  <c r="O222" i="2"/>
  <c r="L222" i="1"/>
  <c r="O222" i="1" s="1"/>
  <c r="M10" i="8"/>
  <c r="P10" i="8" s="1"/>
  <c r="P12" i="8"/>
  <c r="O16" i="1"/>
  <c r="N66" i="1"/>
  <c r="N37" i="3"/>
  <c r="O66" i="3"/>
  <c r="O9" i="11"/>
  <c r="O9" i="12"/>
  <c r="P26" i="2"/>
  <c r="M16" i="2"/>
  <c r="M20" i="2"/>
  <c r="O331" i="3"/>
  <c r="L329" i="3"/>
  <c r="P20" i="7"/>
  <c r="L636" i="5"/>
  <c r="O636" i="5" s="1"/>
  <c r="O638" i="5"/>
  <c r="P9" i="8"/>
  <c r="P9" i="11"/>
  <c r="O41" i="15"/>
  <c r="P9" i="14"/>
  <c r="M8" i="14"/>
  <c r="P9" i="12"/>
  <c r="O9" i="3"/>
  <c r="P66" i="2"/>
  <c r="M66" i="1"/>
  <c r="P68" i="1"/>
  <c r="P18" i="7"/>
  <c r="P53" i="7"/>
  <c r="M37" i="7"/>
  <c r="M10" i="7"/>
  <c r="P12" i="7"/>
  <c r="P12" i="12"/>
  <c r="O96" i="4"/>
  <c r="L94" i="4"/>
  <c r="P12" i="11"/>
  <c r="M10" i="11"/>
  <c r="P10" i="11" s="1"/>
  <c r="P41" i="9"/>
  <c r="L41" i="12"/>
  <c r="O43" i="12"/>
  <c r="M20" i="12"/>
  <c r="O20" i="9" l="1"/>
  <c r="O12" i="6"/>
  <c r="P8" i="14"/>
  <c r="P37" i="2"/>
  <c r="O12" i="2"/>
  <c r="L18" i="8"/>
  <c r="O18" i="8" s="1"/>
  <c r="L37" i="3"/>
  <c r="O37" i="3" s="1"/>
  <c r="M37" i="9"/>
  <c r="P37" i="9" s="1"/>
  <c r="L37" i="8"/>
  <c r="O37" i="8" s="1"/>
  <c r="O20" i="4"/>
  <c r="P220" i="1"/>
  <c r="O28" i="8"/>
  <c r="L18" i="2"/>
  <c r="O18" i="2" s="1"/>
  <c r="L290" i="1"/>
  <c r="O290" i="1" s="1"/>
  <c r="O12" i="8"/>
  <c r="P37" i="8"/>
  <c r="O28" i="6"/>
  <c r="P37" i="7"/>
  <c r="L310" i="1"/>
  <c r="O310" i="1" s="1"/>
  <c r="L37" i="11"/>
  <c r="O37" i="11" s="1"/>
  <c r="M37" i="15"/>
  <c r="P37" i="15" s="1"/>
  <c r="N10" i="1"/>
  <c r="N8" i="1" s="1"/>
  <c r="P118" i="1"/>
  <c r="P10" i="5"/>
  <c r="L37" i="5"/>
  <c r="O37" i="5" s="1"/>
  <c r="P310" i="1"/>
  <c r="M37" i="4"/>
  <c r="P37" i="4" s="1"/>
  <c r="M94" i="1"/>
  <c r="P94" i="1" s="1"/>
  <c r="M10" i="9"/>
  <c r="P10" i="9" s="1"/>
  <c r="M8" i="8"/>
  <c r="P8" i="8" s="1"/>
  <c r="L37" i="6"/>
  <c r="O37" i="6" s="1"/>
  <c r="O11" i="1"/>
  <c r="L9" i="1"/>
  <c r="O9" i="1" s="1"/>
  <c r="L28" i="1"/>
  <c r="O28" i="1" s="1"/>
  <c r="O29" i="1"/>
  <c r="M10" i="12"/>
  <c r="P10" i="12" s="1"/>
  <c r="M329" i="1"/>
  <c r="P329" i="1" s="1"/>
  <c r="P271" i="1"/>
  <c r="M8" i="11"/>
  <c r="P8" i="11" s="1"/>
  <c r="L8" i="2"/>
  <c r="O8" i="2" s="1"/>
  <c r="M10" i="15"/>
  <c r="P16" i="4"/>
  <c r="M10" i="4"/>
  <c r="P20" i="4"/>
  <c r="M18" i="4"/>
  <c r="P18" i="4" s="1"/>
  <c r="P16" i="13"/>
  <c r="M10" i="13"/>
  <c r="L37" i="9"/>
  <c r="O37" i="9" s="1"/>
  <c r="P10" i="7"/>
  <c r="M8" i="7"/>
  <c r="P8" i="7" s="1"/>
  <c r="O94" i="4"/>
  <c r="L94" i="1"/>
  <c r="O94" i="1" s="1"/>
  <c r="N37" i="1"/>
  <c r="L37" i="10"/>
  <c r="O37" i="10" s="1"/>
  <c r="O41" i="10"/>
  <c r="O9" i="9"/>
  <c r="L8" i="9"/>
  <c r="O8" i="9" s="1"/>
  <c r="M16" i="1"/>
  <c r="P26" i="1"/>
  <c r="M20" i="1"/>
  <c r="O12" i="15"/>
  <c r="L10" i="15"/>
  <c r="P20" i="12"/>
  <c r="M18" i="12"/>
  <c r="P18" i="12" s="1"/>
  <c r="L37" i="15"/>
  <c r="O37" i="15" s="1"/>
  <c r="O55" i="1"/>
  <c r="L53" i="1"/>
  <c r="O53" i="1" s="1"/>
  <c r="O10" i="6"/>
  <c r="L8" i="6"/>
  <c r="O8" i="6" s="1"/>
  <c r="L37" i="14"/>
  <c r="O37" i="14" s="1"/>
  <c r="P16" i="6"/>
  <c r="M10" i="6"/>
  <c r="P41" i="12"/>
  <c r="M37" i="12"/>
  <c r="P37" i="12" s="1"/>
  <c r="P250" i="1"/>
  <c r="P20" i="10"/>
  <c r="M18" i="10"/>
  <c r="P18" i="10" s="1"/>
  <c r="O20" i="5"/>
  <c r="L18" i="5"/>
  <c r="O18" i="5" s="1"/>
  <c r="L140" i="1"/>
  <c r="O140" i="1" s="1"/>
  <c r="L37" i="7"/>
  <c r="O37" i="7" s="1"/>
  <c r="O12" i="11"/>
  <c r="L10" i="11"/>
  <c r="P20" i="6"/>
  <c r="M18" i="6"/>
  <c r="P18" i="6" s="1"/>
  <c r="O118" i="7"/>
  <c r="L118" i="1"/>
  <c r="O118" i="1" s="1"/>
  <c r="P41" i="6"/>
  <c r="M37" i="6"/>
  <c r="P37" i="6" s="1"/>
  <c r="P16" i="10"/>
  <c r="M10" i="10"/>
  <c r="P37" i="3"/>
  <c r="M37" i="10"/>
  <c r="P37" i="10" s="1"/>
  <c r="P41" i="10"/>
  <c r="O20" i="7"/>
  <c r="L18" i="7"/>
  <c r="O18" i="7" s="1"/>
  <c r="L37" i="12"/>
  <c r="O37" i="12" s="1"/>
  <c r="O41" i="12"/>
  <c r="L37" i="4"/>
  <c r="O37" i="4" s="1"/>
  <c r="L8" i="4"/>
  <c r="O8" i="4" s="1"/>
  <c r="P140" i="1"/>
  <c r="L66" i="1"/>
  <c r="O66" i="1" s="1"/>
  <c r="L10" i="12"/>
  <c r="O12" i="12"/>
  <c r="O20" i="11"/>
  <c r="L18" i="11"/>
  <c r="O18" i="11" s="1"/>
  <c r="L10" i="7"/>
  <c r="O12" i="7"/>
  <c r="O12" i="14"/>
  <c r="L10" i="14"/>
  <c r="O20" i="3"/>
  <c r="L18" i="3"/>
  <c r="O18" i="3" s="1"/>
  <c r="O20" i="12"/>
  <c r="L18" i="12"/>
  <c r="O18" i="12" s="1"/>
  <c r="O41" i="13"/>
  <c r="L37" i="13"/>
  <c r="O37" i="13" s="1"/>
  <c r="P16" i="3"/>
  <c r="M10" i="3"/>
  <c r="P20" i="3"/>
  <c r="M18" i="3"/>
  <c r="P18" i="3" s="1"/>
  <c r="O10" i="8"/>
  <c r="L8" i="8"/>
  <c r="O8" i="8" s="1"/>
  <c r="O329" i="3"/>
  <c r="L329" i="1"/>
  <c r="O329" i="1" s="1"/>
  <c r="L10" i="3"/>
  <c r="O12" i="3"/>
  <c r="L250" i="1"/>
  <c r="O250" i="1" s="1"/>
  <c r="P66" i="1"/>
  <c r="O20" i="14"/>
  <c r="L18" i="14"/>
  <c r="O18" i="14" s="1"/>
  <c r="O12" i="10"/>
  <c r="L10" i="10"/>
  <c r="O12" i="13"/>
  <c r="L10" i="13"/>
  <c r="P43" i="1"/>
  <c r="M41" i="1"/>
  <c r="O271" i="14"/>
  <c r="L271" i="1"/>
  <c r="O271" i="1" s="1"/>
  <c r="M8" i="5"/>
  <c r="P8" i="5" s="1"/>
  <c r="O22" i="1"/>
  <c r="L12" i="1"/>
  <c r="L20" i="1"/>
  <c r="L10" i="5"/>
  <c r="O12" i="5"/>
  <c r="O20" i="15"/>
  <c r="L18" i="15"/>
  <c r="O18" i="15" s="1"/>
  <c r="P20" i="2"/>
  <c r="M18" i="2"/>
  <c r="P18" i="2" s="1"/>
  <c r="O220" i="2"/>
  <c r="L220" i="1"/>
  <c r="O220" i="1" s="1"/>
  <c r="O20" i="10"/>
  <c r="L18" i="10"/>
  <c r="O18" i="10" s="1"/>
  <c r="L37" i="2"/>
  <c r="O37" i="2" s="1"/>
  <c r="P16" i="2"/>
  <c r="M10" i="2"/>
  <c r="O43" i="1"/>
  <c r="L41" i="1"/>
  <c r="O20" i="13"/>
  <c r="L18" i="13"/>
  <c r="O18" i="13" s="1"/>
  <c r="M8" i="12" l="1"/>
  <c r="P8" i="12" s="1"/>
  <c r="M8" i="9"/>
  <c r="P8" i="9" s="1"/>
  <c r="P10" i="4"/>
  <c r="M8" i="4"/>
  <c r="P8" i="4" s="1"/>
  <c r="P10" i="15"/>
  <c r="M8" i="15"/>
  <c r="P8" i="15" s="1"/>
  <c r="P10" i="13"/>
  <c r="M8" i="13"/>
  <c r="P8" i="13" s="1"/>
  <c r="O41" i="1"/>
  <c r="L37" i="1"/>
  <c r="O37" i="1" s="1"/>
  <c r="O10" i="12"/>
  <c r="L8" i="12"/>
  <c r="O8" i="12" s="1"/>
  <c r="P10" i="6"/>
  <c r="M8" i="6"/>
  <c r="P8" i="6" s="1"/>
  <c r="P41" i="1"/>
  <c r="M37" i="1"/>
  <c r="P37" i="1" s="1"/>
  <c r="O20" i="1"/>
  <c r="L18" i="1"/>
  <c r="O18" i="1" s="1"/>
  <c r="O10" i="13"/>
  <c r="L8" i="13"/>
  <c r="O8" i="13" s="1"/>
  <c r="P10" i="3"/>
  <c r="M8" i="3"/>
  <c r="P8" i="3" s="1"/>
  <c r="O10" i="14"/>
  <c r="L8" i="14"/>
  <c r="O8" i="14" s="1"/>
  <c r="O10" i="5"/>
  <c r="L8" i="5"/>
  <c r="O8" i="5" s="1"/>
  <c r="P10" i="2"/>
  <c r="M8" i="2"/>
  <c r="P8" i="2" s="1"/>
  <c r="L10" i="1"/>
  <c r="O12" i="1"/>
  <c r="O10" i="3"/>
  <c r="L8" i="3"/>
  <c r="O8" i="3" s="1"/>
  <c r="O10" i="15"/>
  <c r="L8" i="15"/>
  <c r="O8" i="15" s="1"/>
  <c r="O10" i="10"/>
  <c r="L8" i="10"/>
  <c r="O8" i="10" s="1"/>
  <c r="O10" i="7"/>
  <c r="L8" i="7"/>
  <c r="O8" i="7" s="1"/>
  <c r="P10" i="10"/>
  <c r="M8" i="10"/>
  <c r="P8" i="10" s="1"/>
  <c r="P20" i="1"/>
  <c r="M18" i="1"/>
  <c r="P18" i="1" s="1"/>
  <c r="O10" i="11"/>
  <c r="L8" i="11"/>
  <c r="O8" i="11" s="1"/>
  <c r="P16" i="1"/>
  <c r="M10" i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<sst xmlns="http://schemas.openxmlformats.org/spreadsheetml/2006/main" count="19740" uniqueCount="291">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</sst>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78.7265625" customWidth="1"/>
    <col min="8" max="8" width="10.81640625" customWidth="1"/>
    <col min="9" max="10" width="15.363281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63248689</v>
      </c>
      <c r="M8" s="23">
        <f t="shared" ca="1" si="0"/>
        <v>46392614.780000001</v>
      </c>
      <c r="N8" s="23">
        <f t="shared" ca="1" si="0"/>
        <v>41238081.552999996</v>
      </c>
      <c r="O8" s="22">
        <f t="shared" ref="O8:O16" ca="1" si="1">IF(L8&gt;0,N8*100/L8,0)</f>
        <v>65.199899325976546</v>
      </c>
      <c r="P8" s="22">
        <f t="shared" ref="P8:P16" ca="1" si="2">IF(M8&gt;0,N8*100/M8,0)</f>
        <v>88.889323761026418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63248689</v>
      </c>
      <c r="M10" s="30">
        <f t="shared" ca="1" si="4"/>
        <v>46392614.780000001</v>
      </c>
      <c r="N10" s="30">
        <f t="shared" ca="1" si="4"/>
        <v>41238081.552999996</v>
      </c>
      <c r="O10" s="29">
        <f t="shared" ca="1" si="1"/>
        <v>65.199899325976546</v>
      </c>
      <c r="P10" s="29">
        <f t="shared" ca="1" si="2"/>
        <v>88.889323761026418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52616419</v>
      </c>
      <c r="M12" s="38">
        <f t="shared" ca="1" si="6"/>
        <v>36767344.780000001</v>
      </c>
      <c r="N12" s="38">
        <f t="shared" ca="1" si="6"/>
        <v>36555811.552999996</v>
      </c>
      <c r="O12" s="38">
        <f t="shared" ca="1" si="1"/>
        <v>69.476053763750045</v>
      </c>
      <c r="P12" s="38">
        <f t="shared" ca="1" si="2"/>
        <v>99.424670918540002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28765519</v>
      </c>
      <c r="M14" s="38">
        <f t="shared" si="8"/>
        <v>0</v>
      </c>
      <c r="N14" s="38">
        <f t="shared" ca="1" si="8"/>
        <v>10402223.432999998</v>
      </c>
      <c r="O14" s="41">
        <f t="shared" ca="1" si="1"/>
        <v>36.162126721927038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10632270</v>
      </c>
      <c r="M16" s="38">
        <f t="shared" ca="1" si="10"/>
        <v>9625270</v>
      </c>
      <c r="N16" s="38">
        <f t="shared" ca="1" si="10"/>
        <v>4682270</v>
      </c>
      <c r="O16" s="50">
        <f t="shared" ca="1" si="1"/>
        <v>44.038290976433068</v>
      </c>
      <c r="P16" s="50">
        <f t="shared" ca="1" si="2"/>
        <v>48.645596435216881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44861595</v>
      </c>
      <c r="M18" s="23">
        <f t="shared" ca="1" si="11"/>
        <v>46392614.780000001</v>
      </c>
      <c r="N18" s="23">
        <f t="shared" ca="1" si="11"/>
        <v>29828858.119999997</v>
      </c>
      <c r="O18" s="22">
        <f t="shared" ref="O18:O26" ca="1" si="12">IF(L18&gt;0,N18*100/L18,0)</f>
        <v>66.490855084399016</v>
      </c>
      <c r="P18" s="22">
        <f t="shared" ref="P18:P26" ca="1" si="13">IF(M18&gt;0,N18*100/M18,0)</f>
        <v>64.296565868193539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44861595</v>
      </c>
      <c r="M20" s="30">
        <f t="shared" ca="1" si="15"/>
        <v>46392614.780000001</v>
      </c>
      <c r="N20" s="30">
        <f t="shared" ca="1" si="15"/>
        <v>29828858.119999997</v>
      </c>
      <c r="O20" s="29">
        <f t="shared" ca="1" si="12"/>
        <v>66.490855084399016</v>
      </c>
      <c r="P20" s="29">
        <f t="shared" ca="1" si="13"/>
        <v>64.296565868193539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35236325</v>
      </c>
      <c r="M22" s="42">
        <f t="shared" ca="1" si="17"/>
        <v>36767344.780000001</v>
      </c>
      <c r="N22" s="41">
        <f t="shared" ca="1" si="17"/>
        <v>26153588.119999997</v>
      </c>
      <c r="O22" s="41">
        <f t="shared" ca="1" si="12"/>
        <v>74.223370683520471</v>
      </c>
      <c r="P22" s="41">
        <f t="shared" ca="1" si="13"/>
        <v>71.132653925628389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11385425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9625270</v>
      </c>
      <c r="M26" s="50">
        <f t="shared" ca="1" si="21"/>
        <v>9625270</v>
      </c>
      <c r="N26" s="50">
        <f t="shared" ca="1" si="21"/>
        <v>3675270</v>
      </c>
      <c r="O26" s="50">
        <f t="shared" ca="1" si="12"/>
        <v>38.183552253599117</v>
      </c>
      <c r="P26" s="50">
        <f t="shared" ca="1" si="13"/>
        <v>38.183552253599117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2">L29+L30</f>
        <v>18387094</v>
      </c>
      <c r="M28" s="23">
        <f t="shared" si="22"/>
        <v>0</v>
      </c>
      <c r="N28" s="23">
        <f t="shared" ca="1" si="22"/>
        <v>11409223.432999998</v>
      </c>
      <c r="O28" s="22">
        <f t="shared" ref="O28:O30" ca="1" si="23">IF(L28&gt;0,N28*100/L28,0)</f>
        <v>62.050171892306622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18387094</v>
      </c>
      <c r="M30" s="30">
        <f t="shared" si="26"/>
        <v>0</v>
      </c>
      <c r="N30" s="30">
        <f t="shared" ca="1" si="26"/>
        <v>11409223.432999998</v>
      </c>
      <c r="O30" s="29">
        <f t="shared" ca="1" si="23"/>
        <v>62.050171892306622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17380094</v>
      </c>
      <c r="M32" s="41">
        <f>M352+M383+M404+M437+M457+M535+M553+M566+M582+M599</f>
        <v>0</v>
      </c>
      <c r="N32" s="41">
        <f ca="1">(N352+N383+N404+N437+N457+N535+N553+N566+N582+N599)-103000-904000</f>
        <v>10402223.432999998</v>
      </c>
      <c r="O32" s="41">
        <f t="shared" ca="1" si="28"/>
        <v>59.851364630133752</v>
      </c>
      <c r="P32" s="41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17380094</v>
      </c>
      <c r="M34" s="41">
        <f t="shared" si="30"/>
        <v>0</v>
      </c>
      <c r="N34" s="41">
        <f t="shared" ca="1" si="30"/>
        <v>10402223.432999998</v>
      </c>
      <c r="O34" s="41">
        <f t="shared" ca="1" si="28"/>
        <v>59.851364630133752</v>
      </c>
      <c r="P34" s="41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44861595</v>
      </c>
      <c r="M37" s="55">
        <f t="shared" ca="1" si="31"/>
        <v>46392614.780000001</v>
      </c>
      <c r="N37" s="55">
        <f t="shared" ca="1" si="31"/>
        <v>29828858.119999997</v>
      </c>
      <c r="O37" s="56">
        <f t="shared" ca="1" si="28"/>
        <v>66.490855084399016</v>
      </c>
      <c r="P37" s="56">
        <f t="shared" ca="1" si="24"/>
        <v>64.296565868193539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2">L42+L43</f>
        <v>10383600</v>
      </c>
      <c r="M41" s="79">
        <f t="shared" ca="1" si="32"/>
        <v>10430600</v>
      </c>
      <c r="N41" s="79">
        <f t="shared" ca="1" si="32"/>
        <v>8271136.4999999991</v>
      </c>
      <c r="O41" s="78">
        <f t="shared" ref="O41:O43" ca="1" si="33">IF(L41&gt;0,N41*100/L41,0)</f>
        <v>79.655769675257119</v>
      </c>
      <c r="P41" s="78">
        <f t="shared" ref="P41:P43" ca="1" si="34">IF(M41&gt;0,N41*100/M41,0)</f>
        <v>79.296842942879593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10383600</v>
      </c>
      <c r="M43" s="79">
        <f t="shared" ca="1" si="36"/>
        <v>10430600</v>
      </c>
      <c r="N43" s="79">
        <f t="shared" ca="1" si="36"/>
        <v>8271136.4999999991</v>
      </c>
      <c r="O43" s="78">
        <f t="shared" ca="1" si="33"/>
        <v>79.655769675257119</v>
      </c>
      <c r="P43" s="78">
        <f t="shared" ca="1" si="34"/>
        <v>79.296842942879593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8821300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6661836.4999999991</v>
      </c>
      <c r="O45" s="92">
        <f ca="1">IF(L45&gt;0,N45*100/L45,0)</f>
        <v>75.924421321358949</v>
      </c>
      <c r="P45" s="92">
        <f ca="1">IF(M45&gt;0,N45*100/M45,0)</f>
        <v>75.51989502681009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1609300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1609300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5863374.7799999993</v>
      </c>
      <c r="N53" s="125">
        <f t="shared" ca="1" si="37"/>
        <v>4769968.0999999996</v>
      </c>
      <c r="O53" s="124">
        <f t="shared" ref="O53:O55" ca="1" si="38">IF(L53&gt;0,N53*100/L53,0)</f>
        <v>85.88038061286953</v>
      </c>
      <c r="P53" s="124">
        <f t="shared" ref="P53:P55" ca="1" si="39">IF(M53&gt;0,N53*100/M53,0)</f>
        <v>81.351922382147293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5863374.7799999993</v>
      </c>
      <c r="N55" s="125">
        <f t="shared" ca="1" si="41"/>
        <v>4769968.0999999996</v>
      </c>
      <c r="O55" s="124">
        <f t="shared" ca="1" si="38"/>
        <v>85.88038061286953</v>
      </c>
      <c r="P55" s="124">
        <f t="shared" ca="1" si="39"/>
        <v>81.351922382147293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5863374.7799999993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4769968.0999999996</v>
      </c>
      <c r="O57" s="92">
        <f ca="1">IF(L57&gt;0,N57*100/L57,0)</f>
        <v>85.88038061286953</v>
      </c>
      <c r="P57" s="92">
        <f ca="1">IF(M57&gt;0,N57*100/M57,0)</f>
        <v>81.351922382147293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2141840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1552828.08</v>
      </c>
      <c r="O66" s="155">
        <f t="shared" ref="O66:O68" ca="1" si="43">IF(L66&gt;0,N66*100/L66,0)</f>
        <v>75.629655172413791</v>
      </c>
      <c r="P66" s="155">
        <f t="shared" ref="P66:P68" ca="1" si="44">IF(M66&gt;0,N66*100/M66,0)</f>
        <v>72.499723602136484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2141840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1552828.08</v>
      </c>
      <c r="O68" s="160">
        <f t="shared" ca="1" si="43"/>
        <v>75.629655172413791</v>
      </c>
      <c r="P68" s="160">
        <f t="shared" ca="1" si="44"/>
        <v>72.499723602136484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2141840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1552828.08</v>
      </c>
      <c r="O70" s="175">
        <f ca="1">IF(L70&gt;0,N70*100/L70,0)</f>
        <v>75.629655172413791</v>
      </c>
      <c r="P70" s="175">
        <f ca="1">IF(M70&gt;0,N70*100/M70,0)</f>
        <v>72.499723602136484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1</v>
      </c>
      <c r="K88" s="167">
        <f t="shared" ca="1" si="45"/>
        <v>25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1177800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819719.16</v>
      </c>
      <c r="O94" s="155">
        <f t="shared" ref="O94:O96" ca="1" si="47">IF(L94&gt;0,N94*100/L94,0)</f>
        <v>69.597483443708612</v>
      </c>
      <c r="P94" s="155">
        <f t="shared" ref="P94:P96" ca="1" si="48">IF(M94&gt;0,N94*100/M94,0)</f>
        <v>69.597483443708612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1177800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819719.16</v>
      </c>
      <c r="O96" s="160">
        <f t="shared" ca="1" si="47"/>
        <v>69.597483443708612</v>
      </c>
      <c r="P96" s="160">
        <f t="shared" ca="1" si="48"/>
        <v>69.597483443708612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623400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265319.16000000003</v>
      </c>
      <c r="O98" s="175">
        <f ca="1">IF(L98&gt;0,N98*100/L98,0)</f>
        <v>42.560019249278156</v>
      </c>
      <c r="P98" s="175">
        <f ca="1">IF(M98&gt;0,N98*100/M98,0)</f>
        <v>42.560019249278156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259336.34</v>
      </c>
      <c r="O118" s="155">
        <f t="shared" ref="O118:O120" ca="1" si="50">IF(L118&gt;0,N118*100/L118,0)</f>
        <v>79.931064879026039</v>
      </c>
      <c r="P118" s="155">
        <f t="shared" ref="P118:P120" ca="1" si="51">IF(M118&gt;0,N118*100/M118,0)</f>
        <v>79.931064879026039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259336.34</v>
      </c>
      <c r="O120" s="160">
        <f t="shared" ca="1" si="50"/>
        <v>79.931064879026039</v>
      </c>
      <c r="P120" s="160">
        <f t="shared" ca="1" si="51"/>
        <v>79.931064879026039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259336.34</v>
      </c>
      <c r="O122" s="175">
        <f ca="1">IF(L122&gt;0,N122*100/L122,0)</f>
        <v>79.931064879026039</v>
      </c>
      <c r="P122" s="175">
        <f ca="1">IF(M122&gt;0,N122*100/M122,0)</f>
        <v>79.931064879026039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2541845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1830645.8299999998</v>
      </c>
      <c r="O140" s="155">
        <f t="shared" ref="O140:O142" ca="1" si="53">IF(L140&gt;0,N140*100/L140,0)</f>
        <v>75.690309683287836</v>
      </c>
      <c r="P140" s="155">
        <f t="shared" ref="P140:P142" ca="1" si="54">IF(M140&gt;0,N140*100/M140,0)</f>
        <v>72.020356473349068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2541845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1830645.8299999998</v>
      </c>
      <c r="O142" s="160">
        <f t="shared" ca="1" si="53"/>
        <v>75.690309683287836</v>
      </c>
      <c r="P142" s="160">
        <f t="shared" ca="1" si="54"/>
        <v>72.020356473349068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2541845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1830645.8299999998</v>
      </c>
      <c r="O144" s="175">
        <f ca="1">IF(L144&gt;0,N144*100/L144,0)</f>
        <v>75.690309683287836</v>
      </c>
      <c r="P144" s="175">
        <f ca="1">IF(M144&gt;0,N144*100/M144,0)</f>
        <v>72.020356473349068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37</v>
      </c>
      <c r="K149" s="282">
        <f ca="1">IF(I149&gt;0,J149*100/I149,0)</f>
        <v>66.071428571428569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37</v>
      </c>
      <c r="K158" s="167">
        <f ca="1">IF(I158&gt;0,J158*100/I158,0)</f>
        <v>66.071428571428569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1188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1183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52000</v>
      </c>
      <c r="K189" s="291">
        <f ca="1">IF(I189&gt;0,J189*100/I189,0)</f>
        <v>21.757322175732217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12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11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11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112000</v>
      </c>
      <c r="K199" s="167">
        <f t="shared" ref="K199:K201" ca="1" si="56">IF(I199&gt;0,J199*100/I199,0)</f>
        <v>46.861924686192467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52000</v>
      </c>
      <c r="K200" s="167">
        <f t="shared" ca="1" si="56"/>
        <v>21.757322175732217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6</v>
      </c>
      <c r="K216" s="230">
        <f t="shared" ca="1" si="57"/>
        <v>100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269135</v>
      </c>
      <c r="O220" s="155">
        <f t="shared" ref="O220:O222" ca="1" si="58">IF(L220&gt;0,N220*100/L220,0)</f>
        <v>100</v>
      </c>
      <c r="P220" s="155">
        <f t="shared" ref="P220:P222" ca="1" si="59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269135</v>
      </c>
      <c r="O222" s="160">
        <f t="shared" ca="1" si="58"/>
        <v>100</v>
      </c>
      <c r="P222" s="160">
        <f t="shared" ca="1" si="59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269135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3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2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229731.6</v>
      </c>
      <c r="O250" s="155">
        <f t="shared" ref="O250:O252" ca="1" si="60">IF(L250&gt;0,N250*100/L250,0)</f>
        <v>52.787591911764707</v>
      </c>
      <c r="P250" s="155">
        <f t="shared" ref="P250:P252" ca="1" si="61">IF(M250&gt;0,N250*100/M250,0)</f>
        <v>52.787591911764707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229731.6</v>
      </c>
      <c r="O252" s="160">
        <f t="shared" ca="1" si="60"/>
        <v>52.787591911764707</v>
      </c>
      <c r="P252" s="160">
        <f t="shared" ca="1" si="61"/>
        <v>52.787591911764707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229731.6</v>
      </c>
      <c r="O254" s="175">
        <f ca="1">IF(L254&gt;0,N254*100/L254,0)</f>
        <v>52.787591911764707</v>
      </c>
      <c r="P254" s="175">
        <f ca="1">IF(M254&gt;0,N254*100/M254,0)</f>
        <v>52.787591911764707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7">
        <f ca="1">IF(I267&gt;0,J267*100/I267,0)</f>
        <v>75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1192800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771762.54</v>
      </c>
      <c r="O271" s="155">
        <f t="shared" ref="O271:O273" ca="1" si="62">IF(L271&gt;0,N271*100/L271,0)</f>
        <v>64.70175553319919</v>
      </c>
      <c r="P271" s="155">
        <f t="shared" ref="P271:P273" ca="1" si="63">IF(M271&gt;0,N271*100/M271,0)</f>
        <v>64.70175553319919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1192800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771762.54</v>
      </c>
      <c r="O273" s="160">
        <f t="shared" ca="1" si="62"/>
        <v>64.70175553319919</v>
      </c>
      <c r="P273" s="160">
        <f t="shared" ca="1" si="63"/>
        <v>64.70175553319919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1192800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771762.54</v>
      </c>
      <c r="O275" s="175">
        <f ca="1">IF(L275&gt;0,N275*100/L275,0)</f>
        <v>64.70175553319919</v>
      </c>
      <c r="P275" s="175">
        <f ca="1">IF(M275&gt;0,N275*100/M275,0)</f>
        <v>64.70175553319919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805952</v>
      </c>
      <c r="O290" s="155">
        <f t="shared" ref="O290:O292" ca="1" si="64">IF(L290&gt;0,N290*100/L290,0)</f>
        <v>86.92508466532928</v>
      </c>
      <c r="P290" s="155">
        <f t="shared" ref="P290:P292" ca="1" si="65">IF(M290&gt;0,N290*100/M290,0)</f>
        <v>86.92508466532928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805952</v>
      </c>
      <c r="O292" s="160">
        <f t="shared" ca="1" si="64"/>
        <v>86.92508466532928</v>
      </c>
      <c r="P292" s="160">
        <f t="shared" ca="1" si="65"/>
        <v>86.92508466532928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323952</v>
      </c>
      <c r="O294" s="175">
        <f ca="1">IF(L294&gt;0,N294*100/L294,0)</f>
        <v>72.768767689473918</v>
      </c>
      <c r="P294" s="175">
        <f ca="1">IF(M294&gt;0,N294*100/M294,0)</f>
        <v>72.768767689473918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60</v>
      </c>
      <c r="K306" s="230">
        <f ca="1">IF(I306&gt;0,J306*100/I306,0)</f>
        <v>48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7227400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924119.16</v>
      </c>
      <c r="O310" s="155">
        <f t="shared" ref="O310:O312" ca="1" si="66">IF(L310&gt;0,N310*100/L310,0)</f>
        <v>13.351621926199902</v>
      </c>
      <c r="P310" s="155">
        <f t="shared" ref="P310:P312" ca="1" si="67">IF(M310&gt;0,N310*100/M310,0)</f>
        <v>12.786329247032128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7227400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924119.16</v>
      </c>
      <c r="O312" s="160">
        <f t="shared" ca="1" si="66"/>
        <v>13.351621926199902</v>
      </c>
      <c r="P312" s="160">
        <f t="shared" ca="1" si="67"/>
        <v>12.786329247032128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1277400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924119.16</v>
      </c>
      <c r="O314" s="175">
        <f ca="1">IF(L314&gt;0,N314*100/L314,0)</f>
        <v>95.132711550339721</v>
      </c>
      <c r="P314" s="175">
        <f ca="1">IF(M314&gt;0,N314*100/M314,0)</f>
        <v>72.343757632691407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2420</v>
      </c>
      <c r="K328" s="323">
        <f ca="1">IF(I328&gt;0,J328*100/I328,0)</f>
        <v>71.113723185424632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13204030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13860990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9324523.8099999987</v>
      </c>
      <c r="O329" s="155">
        <f t="shared" ref="O329:O331" ca="1" si="68">IF(L329&gt;0,N329*100/L329,0)</f>
        <v>70.618771768922059</v>
      </c>
      <c r="P329" s="155">
        <f t="shared" ref="P329:P331" ca="1" si="69">IF(M329&gt;0,N329*100/M329,0)</f>
        <v>67.27170144412483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13204030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13860990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9324523.8099999987</v>
      </c>
      <c r="O331" s="160">
        <f t="shared" ca="1" si="68"/>
        <v>70.618771768922059</v>
      </c>
      <c r="P331" s="160">
        <f t="shared" ca="1" si="69"/>
        <v>67.27170144412483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12174460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12831420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8294953.8099999987</v>
      </c>
      <c r="O333" s="175">
        <f ca="1">IF(L333&gt;0,N333*100/L333,0)</f>
        <v>68.134059416187654</v>
      </c>
      <c r="P333" s="175">
        <f ca="1">IF(M333&gt;0,N333*100/M333,0)</f>
        <v>64.645641791789203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5244760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2960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25416.739999999998</v>
      </c>
      <c r="K340" s="348">
        <f t="shared" ca="1" si="70"/>
        <v>100.92415819567979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3781</v>
      </c>
      <c r="K341" s="348">
        <f t="shared" ca="1" si="70"/>
        <v>111.10784601821922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38314.609999999899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69</v>
      </c>
      <c r="K343" s="348">
        <f t="shared" ca="1" si="70"/>
        <v>2.0276226858654129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379.15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2420</v>
      </c>
      <c r="K345" s="348">
        <f t="shared" ca="1" si="70"/>
        <v>71.113723185424632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26147.979999999996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18387094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11409223.432999991</v>
      </c>
      <c r="O347" s="364">
        <f ca="1">+IF(L347&gt;0,N347*100/L347,0)</f>
        <v>62.050171892306579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453</v>
      </c>
      <c r="K349" s="378">
        <f t="shared" ref="K349:K350" ca="1" si="71">IF(I349&gt;0,J349*100/I349,0)</f>
        <v>57.124842370744012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1578447.4500000002</v>
      </c>
      <c r="O349" s="379">
        <f ca="1">+IF(L349&gt;0,N349*100/L349,0)</f>
        <v>71.978925455896913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1578447.4500000002</v>
      </c>
      <c r="O352" s="169">
        <f t="shared" ca="1" si="72"/>
        <v>71.978925455896913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1578447.4500000002</v>
      </c>
      <c r="O354" s="175">
        <f t="shared" ca="1" si="72"/>
        <v>71.978925455896913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326680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525870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603848.31000000006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122049.14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453</v>
      </c>
      <c r="K375" s="167">
        <f t="shared" ref="K375:K377" ca="1" si="74">IF(I375&gt;0,J375*100/I375,0)</f>
        <v>57.124842370744012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170</v>
      </c>
      <c r="K376" s="167">
        <f t="shared" ca="1" si="74"/>
        <v>68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283</v>
      </c>
      <c r="K377" s="167">
        <f t="shared" ca="1" si="74"/>
        <v>52.117863720073665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2600</v>
      </c>
      <c r="K380" s="378">
        <f t="shared" ref="K380:K381" ca="1" si="75">IF(I380&gt;0,J380*100/I380,0)</f>
        <v>55.319148936170215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2524735.8000000003</v>
      </c>
      <c r="O380" s="379">
        <f ca="1">+IF(L380&gt;0,N380*100/L380,0)</f>
        <v>52.244488405683143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2524735.8000000003</v>
      </c>
      <c r="O383" s="169">
        <f t="shared" ca="1" si="76"/>
        <v>52.244488405683143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2524735.8000000003</v>
      </c>
      <c r="O385" s="175">
        <f t="shared" ca="1" si="76"/>
        <v>52.244488405683143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1058995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1073350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183735.5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208655.30000000002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2600</v>
      </c>
      <c r="K397" s="167">
        <f t="shared" ca="1" si="77"/>
        <v>55.319148936170215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260</v>
      </c>
      <c r="K398" s="167">
        <f t="shared" ca="1" si="77"/>
        <v>55.319148936170215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1515</v>
      </c>
      <c r="K401" s="378">
        <f t="shared" ref="K401:K402" ca="1" si="78">IF(I401&gt;0,J401*100/I401,0)</f>
        <v>93.518518518518519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1485454.0829999999</v>
      </c>
      <c r="O401" s="379">
        <f ca="1">+IF(L401&gt;0,N401*100/L401,0)</f>
        <v>78.853710459122723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1485454.0829999999</v>
      </c>
      <c r="O404" s="175">
        <f t="shared" ca="1" si="79"/>
        <v>78.853710459122723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1485454.0829999999</v>
      </c>
      <c r="O406" s="175">
        <f t="shared" ca="1" si="79"/>
        <v>78.853710459122723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1023389.0800000001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251051.44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211013.56299999999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375</v>
      </c>
      <c r="K418" s="208">
        <f t="shared" ca="1" si="80"/>
        <v>92.592592592592595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660</v>
      </c>
      <c r="K422" s="208">
        <f t="shared" ca="1" si="80"/>
        <v>93.61702127659575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480</v>
      </c>
      <c r="K427" s="208">
        <f t="shared" ca="1" si="80"/>
        <v>94.117647058823536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270</v>
      </c>
      <c r="K430" s="208">
        <f t="shared" ca="1" si="80"/>
        <v>72.972972972972968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155</v>
      </c>
      <c r="K432" s="167">
        <f t="shared" ca="1" si="80"/>
        <v>65.957446808510639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1993314.68</v>
      </c>
      <c r="O435" s="418">
        <f t="shared" ref="O435:O439" ca="1" si="81">+IF(L435&gt;0,N435*100/L435,0)</f>
        <v>86.684700152207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1993314.68</v>
      </c>
      <c r="O437" s="175">
        <f t="shared" ca="1" si="81"/>
        <v>86.684700152207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986314.67999999993</v>
      </c>
      <c r="O439" s="175">
        <f t="shared" ca="1" si="81"/>
        <v>76.31061353965184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563369.25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422945.43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2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517433.35000000003</v>
      </c>
      <c r="K455" s="378">
        <f ca="1">IF(I455&gt;0,J455*100/I455,0)</f>
        <v>100.57521857275586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2052320.88</v>
      </c>
      <c r="O455" s="379">
        <f t="shared" ref="O455:O459" ca="1" si="83">+IF(L455&gt;0,N455*100/L455,0)</f>
        <v>50.585135126475109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2052320.88</v>
      </c>
      <c r="O457" s="175">
        <f t="shared" ca="1" si="83"/>
        <v>50.585135126475109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2052320.88</v>
      </c>
      <c r="O459" s="175">
        <f t="shared" ca="1" si="83"/>
        <v>50.585135126475109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410329.82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1641991.0599999998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517433.35000000003</v>
      </c>
      <c r="K464" s="274">
        <f t="shared" ref="K464:K515" ca="1" si="84">IF(I464&gt;0,J464*100/I464,0)</f>
        <v>100.57521857275586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480570.38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48390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25766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2383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517433.35000000003</v>
      </c>
      <c r="K481" s="208">
        <f t="shared" ca="1" si="84"/>
        <v>100.57521857275586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52204</v>
      </c>
      <c r="K482" s="208">
        <f t="shared" ca="1" si="84"/>
        <v>101.18819173886918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457335.95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46843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40886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3369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6108.29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667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5939.29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649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169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18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13101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1324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1751.1100000000001</v>
      </c>
      <c r="K497" s="450">
        <f t="shared" ca="1" si="84"/>
        <v>18.388217998529875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1751.1100000000001</v>
      </c>
      <c r="K498" s="208">
        <f t="shared" ca="1" si="84"/>
        <v>18.388217998529875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224</v>
      </c>
      <c r="K499" s="208">
        <f t="shared" ca="1" si="84"/>
        <v>23.957219251336898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1686.22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213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1398.55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178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287.66999999999996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35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64.89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11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50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10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365244.68</v>
      </c>
      <c r="O533" s="418">
        <f t="shared" ref="O533:O537" ca="1" si="85">+IF(L533&gt;0,N533*100/L533,0)</f>
        <v>78.04039998290672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365244.68</v>
      </c>
      <c r="O535" s="175">
        <f t="shared" ca="1" si="85"/>
        <v>78.04039998290672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365244.68</v>
      </c>
      <c r="O537" s="175">
        <f t="shared" ca="1" si="85"/>
        <v>78.04039998290672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128771.2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31305</v>
      </c>
      <c r="K564" s="378">
        <f ca="1">IF(I564&gt;0,J564*100/I564,0)</f>
        <v>256.59836065573768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1097587.0199999998</v>
      </c>
      <c r="O564" s="379">
        <f t="shared" ref="O564:O568" ca="1" si="89">+IF(L564&gt;0,N564*100/L564,0)</f>
        <v>61.012308222528567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1097587.0199999998</v>
      </c>
      <c r="O566" s="175">
        <f t="shared" ca="1" si="89"/>
        <v>61.012308222528567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1097587.0199999998</v>
      </c>
      <c r="O568" s="175">
        <f t="shared" ca="1" si="89"/>
        <v>61.012308222528567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873689.41999999993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223897.60000000001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31305</v>
      </c>
      <c r="K573" s="208">
        <f ca="1">IF(I573&gt;0,J573*100/I573,0)</f>
        <v>256.59836065573768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66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2175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28970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0.68027210884353739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238152</v>
      </c>
      <c r="O580" s="379">
        <f t="shared" ref="O580:O584" ca="1" si="91">+IF(L580&gt;0,N580*100/L580,0)</f>
        <v>32.597126713678769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238152</v>
      </c>
      <c r="O582" s="175">
        <f t="shared" ca="1" si="91"/>
        <v>32.597126713678769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238152</v>
      </c>
      <c r="O584" s="175">
        <f t="shared" ca="1" si="91"/>
        <v>32.597126713678769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84096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154056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7">
        <f t="shared" ca="1" si="92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2"/>
        <v>0.68027210884353739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73966.84</v>
      </c>
      <c r="O597" s="418">
        <f t="shared" ref="O597:O601" ca="1" si="93">+IF(L597&gt;0,N597*100/L597,0)</f>
        <v>59.85340670011329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73966.84</v>
      </c>
      <c r="O599" s="175">
        <f t="shared" ca="1" si="93"/>
        <v>59.85340670011329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73966.84</v>
      </c>
      <c r="O601" s="175">
        <f t="shared" ca="1" si="93"/>
        <v>59.85340670011329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71566.84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4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896.97</v>
      </c>
      <c r="K612" s="167">
        <f t="shared" ca="1" si="94"/>
        <v>67.542921686746993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7">
        <f t="shared" ca="1" si="94"/>
        <v>66.457078313253007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7">
        <f t="shared" ca="1" si="94"/>
        <v>66.457078313253007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7">
        <f t="shared" ca="1" si="94"/>
        <v>66.457078313253007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579.55399999999997</v>
      </c>
      <c r="K616" s="167">
        <f t="shared" ca="1" si="94"/>
        <v>43.641114457831321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4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4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11631859.52</v>
      </c>
      <c r="K628" s="348">
        <f t="shared" ref="K628:K635" ca="1" si="96">IF(I628&gt;0,J628*100/I628,0)</f>
        <v>62.87036206326443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1437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928</v>
      </c>
      <c r="K629" s="348">
        <f t="shared" ca="1" si="96"/>
        <v>64.578983994432846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4801288.8699999992</v>
      </c>
      <c r="K630" s="348">
        <f t="shared" ca="1" si="96"/>
        <v>22.134544513509859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605</v>
      </c>
      <c r="K631" s="348">
        <f t="shared" ca="1" si="96"/>
        <v>68.90660592255125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219048.08</v>
      </c>
      <c r="K632" s="348">
        <f t="shared" ca="1" si="96"/>
        <v>111.19214455257779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272</v>
      </c>
      <c r="K633" s="348">
        <f t="shared" ca="1" si="96"/>
        <v>66.180048661800484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17604000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14659000</v>
      </c>
      <c r="K634" s="348">
        <f t="shared" ca="1" si="96"/>
        <v>83.27084753465121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454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361</v>
      </c>
      <c r="K635" s="493">
        <f t="shared" ca="1" si="96"/>
        <v>79.51541850220265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8270</v>
      </c>
      <c r="O636" s="523">
        <f t="shared" ref="O636:O640" ca="1" si="97">+IF(L636&gt;0,N636*100/L636,0)</f>
        <v>60.608281421766215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8270</v>
      </c>
      <c r="O638" s="535">
        <f t="shared" ca="1" si="97"/>
        <v>60.608281421766215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8270</v>
      </c>
      <c r="O640" s="535">
        <f t="shared" ca="1" si="97"/>
        <v>60.608281421766215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8270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8">
        <f t="shared" ref="K648:K651" ca="1" si="98">IF(I648&gt;0,J648*100/I648,0)</f>
        <v>17.460317460317459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5640</v>
      </c>
      <c r="O648" s="548">
        <f t="shared" ref="O648:O651" ca="1" si="99">IF(L648&gt;0,N648*100/L648,0)</f>
        <v>71.61904761904762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8">
        <f t="shared" ca="1" si="98"/>
        <v>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2630</v>
      </c>
      <c r="O649" s="548">
        <f t="shared" ca="1" si="99"/>
        <v>47.644927536231883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K26" sqref="K26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278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2199965</v>
      </c>
      <c r="M8" s="23">
        <f t="shared" ca="1" si="0"/>
        <v>1665921</v>
      </c>
      <c r="N8" s="23">
        <f t="shared" ca="1" si="0"/>
        <v>1573299.4300000002</v>
      </c>
      <c r="O8" s="22">
        <f t="shared" ref="O8:O16" ca="1" si="1">IF(L8&gt;0,N8*100/L8,0)</f>
        <v>71.514748189175748</v>
      </c>
      <c r="P8" s="22">
        <f t="shared" ref="P8:P16" ca="1" si="2">IF(M8&gt;0,N8*100/M8,0)</f>
        <v>94.440218353691463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2199965</v>
      </c>
      <c r="M10" s="30">
        <f t="shared" ca="1" si="4"/>
        <v>1665921</v>
      </c>
      <c r="N10" s="30">
        <f t="shared" ca="1" si="4"/>
        <v>1573299.4300000002</v>
      </c>
      <c r="O10" s="29">
        <f t="shared" ca="1" si="1"/>
        <v>71.514748189175748</v>
      </c>
      <c r="P10" s="29">
        <f t="shared" ca="1" si="2"/>
        <v>94.440218353691463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2139265</v>
      </c>
      <c r="M12" s="38">
        <f t="shared" ca="1" si="6"/>
        <v>1605221</v>
      </c>
      <c r="N12" s="38">
        <f t="shared" ca="1" si="6"/>
        <v>1512599.4300000002</v>
      </c>
      <c r="O12" s="38">
        <f t="shared" ca="1" si="1"/>
        <v>70.706501064617996</v>
      </c>
      <c r="P12" s="38">
        <f t="shared" ca="1" si="2"/>
        <v>94.229980170954676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760265</v>
      </c>
      <c r="M14" s="38">
        <f t="shared" si="8"/>
        <v>0</v>
      </c>
      <c r="N14" s="38">
        <f t="shared" ca="1" si="8"/>
        <v>363375</v>
      </c>
      <c r="O14" s="41">
        <f t="shared" ca="1" si="1"/>
        <v>47.795834347234191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1676895</v>
      </c>
      <c r="M18" s="23">
        <f t="shared" ca="1" si="11"/>
        <v>1665921</v>
      </c>
      <c r="N18" s="23">
        <f t="shared" ca="1" si="11"/>
        <v>1209924.4300000002</v>
      </c>
      <c r="O18" s="22">
        <f t="shared" ref="O18:O20" ca="1" si="12">IF(L18&gt;0,N18*100/L18,0)</f>
        <v>72.152664895536105</v>
      </c>
      <c r="P18" s="22">
        <f t="shared" ref="P18:P26" ca="1" si="13">IF(M18&gt;0,N18*100/M18,0)</f>
        <v>72.627959549102272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1676895</v>
      </c>
      <c r="M20" s="30">
        <f t="shared" ca="1" si="15"/>
        <v>1665921</v>
      </c>
      <c r="N20" s="30">
        <f t="shared" ca="1" si="15"/>
        <v>1209924.4300000002</v>
      </c>
      <c r="O20" s="29">
        <f t="shared" ca="1" si="12"/>
        <v>72.152664895536105</v>
      </c>
      <c r="P20" s="29">
        <f t="shared" ca="1" si="13"/>
        <v>72.627959549102272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1616195</v>
      </c>
      <c r="M22" s="42">
        <f t="shared" ca="1" si="18"/>
        <v>1605221</v>
      </c>
      <c r="N22" s="41">
        <f t="shared" ca="1" si="18"/>
        <v>1149224.4300000002</v>
      </c>
      <c r="O22" s="41">
        <f t="shared" ca="1" si="17"/>
        <v>71.106792806561103</v>
      </c>
      <c r="P22" s="41">
        <f t="shared" ca="1" si="13"/>
        <v>71.592910259708802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237195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363375</v>
      </c>
      <c r="O28" s="22">
        <f t="shared" ref="O28:O30" ca="1" si="24">IF(L28&gt;0,N28*100/L28,0)</f>
        <v>69.469669451507443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363375</v>
      </c>
      <c r="O30" s="29">
        <f t="shared" ca="1" si="24"/>
        <v>69.469669451507443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363375</v>
      </c>
      <c r="O32" s="41">
        <f t="shared" ca="1" si="29"/>
        <v>69.469669451507443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363375</v>
      </c>
      <c r="O34" s="41">
        <f t="shared" ca="1" si="29"/>
        <v>69.469669451507443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1676895</v>
      </c>
      <c r="M37" s="55">
        <f t="shared" ca="1" si="33"/>
        <v>1665921</v>
      </c>
      <c r="N37" s="55">
        <f t="shared" ca="1" si="33"/>
        <v>1209924.4300000002</v>
      </c>
      <c r="O37" s="56">
        <f t="shared" ca="1" si="29"/>
        <v>72.152664895536105</v>
      </c>
      <c r="P37" s="56">
        <f t="shared" ca="1" si="25"/>
        <v>72.627959549102272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472026.53</v>
      </c>
      <c r="O41" s="78">
        <f t="shared" ref="O41:O43" ca="1" si="35">IF(L41&gt;0,N41*100/L41,0)</f>
        <v>75.355448595146868</v>
      </c>
      <c r="P41" s="78">
        <f t="shared" ref="P41:P43" ca="1" si="36">IF(M41&gt;0,N41*100/M41,0)</f>
        <v>75.355448595146868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472026.53</v>
      </c>
      <c r="O43" s="78">
        <f t="shared" ca="1" si="35"/>
        <v>75.355448595146868</v>
      </c>
      <c r="P43" s="78">
        <f t="shared" ca="1" si="36"/>
        <v>75.355448595146868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IFERROR(__xludf.DUMMYFUNCTION("IMPORTRANGE(""https://docs.google.com/spreadsheets/d/1Yj_ptqi66GCucihVvJfMjLAmec39IyEx_6qawtMGysU/edit?usp=sharing"",""สบก!R89"")"),449126.53)</f>
        <v>449126.53</v>
      </c>
      <c r="O45" s="92">
        <f ca="1">IF(L45&gt;0,N45*100/L45,0)</f>
        <v>74.420303231151621</v>
      </c>
      <c r="P45" s="92">
        <f ca="1">IF(M45&gt;0,N45*100/M45,0)</f>
        <v>74.420303231151621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158148.87</v>
      </c>
      <c r="O53" s="124">
        <f t="shared" ref="O53:O55" ca="1" si="40">IF(L53&gt;0,N53*100/L53,0)</f>
        <v>56.481739285714283</v>
      </c>
      <c r="P53" s="124">
        <f t="shared" ref="P53:P55" ca="1" si="41">IF(M53&gt;0,N53*100/M53,0)</f>
        <v>70.417015080881072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158148.87</v>
      </c>
      <c r="O55" s="124">
        <f t="shared" ca="1" si="40"/>
        <v>56.481739285714283</v>
      </c>
      <c r="P55" s="124">
        <f t="shared" ca="1" si="41"/>
        <v>70.417015080881072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IFERROR(__xludf.DUMMYFUNCTION("IMPORTRANGE(""https://docs.google.com/spreadsheets/d/1Yj_ptqi66GCucihVvJfMjLAmec39IyEx_6qawtMGysU/edit?usp=sharing"",""สบก!AA89"")"),158148.87)</f>
        <v>158148.87</v>
      </c>
      <c r="O57" s="92">
        <f ca="1">IF(L57&gt;0,N57*100/L57,0)</f>
        <v>56.481739285714283</v>
      </c>
      <c r="P57" s="92">
        <f ca="1">IF(M57&gt;0,N57*100/M57,0)</f>
        <v>70.417015080881072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27187</v>
      </c>
      <c r="N140" s="156">
        <f t="shared" ca="1" si="64"/>
        <v>24767</v>
      </c>
      <c r="O140" s="155">
        <f t="shared" ref="O140:O142" ca="1" si="65">IF(L140&gt;0,N140*100/L140,0)</f>
        <v>115.19534883720931</v>
      </c>
      <c r="P140" s="155">
        <f t="shared" ref="P140:P142" ca="1" si="66">IF(M140&gt;0,N140*100/M140,0)</f>
        <v>91.098686872402254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27187</v>
      </c>
      <c r="N142" s="161">
        <f t="shared" ca="1" si="68"/>
        <v>24767</v>
      </c>
      <c r="O142" s="160">
        <f t="shared" ca="1" si="65"/>
        <v>115.19534883720931</v>
      </c>
      <c r="P142" s="160">
        <f t="shared" ca="1" si="66"/>
        <v>91.098686872402254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IFERROR(__xludf.DUMMYFUNCTION("IMPORTRANGE(""https://docs.google.com/spreadsheets/d/1Yj_ptqi66GCucihVvJfMjLAmec39IyEx_6qawtMGysU/edit?usp=sharing"",""สบก!BK89"")"),24767)</f>
        <v>24767</v>
      </c>
      <c r="O144" s="175">
        <f ca="1">IF(L144&gt;0,N144*100/L144,0)</f>
        <v>115.19534883720931</v>
      </c>
      <c r="P144" s="175">
        <f ca="1">IF(M144&gt;0,N144*100/M144,0)</f>
        <v>91.098686872402254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IFERROR(__xludf.DUMMYFUNCTION("IMPORTRANGE(""https://docs.google.com/spreadsheets/d/1IYY_tgx_IHuhSq3AJ5eI5OnqOPBNLWSHKh2a30DoXe8/edit?usp=sharing"",""ภูเก็ต!J228"")"),12)</f>
        <v>12</v>
      </c>
      <c r="K328" s="323">
        <f ca="1">IF(I328&gt;0,J328*100/I328,0)</f>
        <v>60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768450</v>
      </c>
      <c r="N329" s="156">
        <f t="shared" ca="1" si="98"/>
        <v>535687.03</v>
      </c>
      <c r="O329" s="155">
        <f t="shared" ref="O329:O331" ca="1" si="99">IF(L329&gt;0,N329*100/L329,0)</f>
        <v>73.411954227764838</v>
      </c>
      <c r="P329" s="155">
        <f t="shared" ref="P329:P331" ca="1" si="100">IF(M329&gt;0,N329*100/M329,0)</f>
        <v>69.710069620664981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768450</v>
      </c>
      <c r="N331" s="161">
        <f t="shared" ca="1" si="102"/>
        <v>535687.03</v>
      </c>
      <c r="O331" s="160">
        <f t="shared" ca="1" si="99"/>
        <v>73.411954227764838</v>
      </c>
      <c r="P331" s="160">
        <f t="shared" ca="1" si="100"/>
        <v>69.710069620664981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IFERROR(__xludf.DUMMYFUNCTION("IMPORTRANGE(""https://docs.google.com/spreadsheets/d/1Yj_ptqi66GCucihVvJfMjLAmec39IyEx_6qawtMGysU/edit?usp=sharing"",""สบก!DL89"")"),730650)</f>
        <v>730650</v>
      </c>
      <c r="N333" s="174">
        <f ca="1">IFERROR(__xludf.DUMMYFUNCTION("IMPORTRANGE(""https://docs.google.com/spreadsheets/d/1Yj_ptqi66GCucihVvJfMjLAmec39IyEx_6qawtMGysU/edit?usp=sharing"",""สบก!DM89"")"),497887.03)</f>
        <v>497887.03</v>
      </c>
      <c r="O333" s="175">
        <f ca="1">IF(L333&gt;0,N333*100/L333,0)</f>
        <v>71.959391530567999</v>
      </c>
      <c r="P333" s="175">
        <f ca="1">IF(M333&gt;0,N333*100/M333,0)</f>
        <v>68.143027441319376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IFERROR(__xludf.DUMMYFUNCTION("IMPORTRANGE(""https://docs.google.com/spreadsheets/d/1IYY_tgx_IHuhSq3AJ5eI5OnqOPBNLWSHKh2a30DoXe8/edit?usp=sharing"",""ภูเก็ต!J234"")"),12)</f>
        <v>12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IFERROR(__xludf.DUMMYFUNCTION("IMPORTRANGE(""https://docs.google.com/spreadsheets/d/1IYY_tgx_IHuhSq3AJ5eI5OnqOPBNLWSHKh2a30DoXe8/edit?usp=sharing"",""ภูเก็ต!J235"")"),40.3)</f>
        <v>40.299999999999997</v>
      </c>
      <c r="K340" s="348">
        <f t="shared" ca="1" si="103"/>
        <v>28.785714285714281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IFERROR(__xludf.DUMMYFUNCTION("IMPORTRANGE(""https://docs.google.com/spreadsheets/d/1IYY_tgx_IHuhSq3AJ5eI5OnqOPBNLWSHKh2a30DoXe8/edit?usp=sharing"",""ภูเก็ต!J236"")"),16)</f>
        <v>16</v>
      </c>
      <c r="K341" s="348">
        <f t="shared" ca="1" si="103"/>
        <v>80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IFERROR(__xludf.DUMMYFUNCTION("IMPORTRANGE(""https://docs.google.com/spreadsheets/d/1IYY_tgx_IHuhSq3AJ5eI5OnqOPBNLWSHKh2a30DoXe8/edit?usp=sharing"",""ภูเก็ต!J237"")"),84.58)</f>
        <v>84.58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IFERROR(__xludf.DUMMYFUNCTION("IMPORTRANGE(""https://docs.google.com/spreadsheets/d/1IYY_tgx_IHuhSq3AJ5eI5OnqOPBNLWSHKh2a30DoXe8/edit?usp=sharing"",""ภูเก็ต!J240"")"),12)</f>
        <v>12</v>
      </c>
      <c r="K345" s="348">
        <f t="shared" ca="1" si="103"/>
        <v>60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IFERROR(__xludf.DUMMYFUNCTION("IMPORTRANGE(""https://docs.google.com/spreadsheets/d/1IYY_tgx_IHuhSq3AJ5eI5OnqOPBNLWSHKh2a30DoXe8/edit?usp=sharing"",""ภูเก็ต!J241"")"),78.75)</f>
        <v>78.75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IFERROR(__xludf.DUMMYFUNCTION("IMPORTRANGE(""https://docs.google.com/spreadsheets/d/1IYY_tgx_IHuhSq3AJ5eI5OnqOPBNLWSHKh2a30DoXe8/edit?usp=sharing"",""ภูเก็ต!M242"")"),363375)</f>
        <v>363375</v>
      </c>
      <c r="O347" s="364">
        <f ca="1">+IF(L347&gt;0,N347*100/L347,0)</f>
        <v>69.469669451507443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95.089272890484736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95.089272890484736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95.089272890484736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IFERROR(__xludf.DUMMYFUNCTION("IMPORTRANGE(""https://docs.google.com/spreadsheets/d/1IYY_tgx_IHuhSq3AJ5eI5OnqOPBNLWSHKh2a30DoXe8/edit?usp=sharing"",""ภูเก็ต!M275"")"),67550)</f>
        <v>67550</v>
      </c>
      <c r="O380" s="379">
        <f ca="1">+IF(L380&gt;0,N380*100/L380,0)</f>
        <v>77.015163607342373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IFERROR(__xludf.DUMMYFUNCTION("IMPORTRANGE(""https://docs.google.com/spreadsheets/d/1IYY_tgx_IHuhSq3AJ5eI5OnqOPBNLWSHKh2a30DoXe8/edit?usp=sharing"",""ภูเก็ต!M278"")"),67550)</f>
        <v>67550</v>
      </c>
      <c r="O383" s="169">
        <f t="shared" ca="1" si="109"/>
        <v>77.015163607342373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IFERROR(__xludf.DUMMYFUNCTION("IMPORTRANGE(""https://docs.google.com/spreadsheets/d/1IYY_tgx_IHuhSq3AJ5eI5OnqOPBNLWSHKh2a30DoXe8/edit?usp=sharing"",""ภูเก็ต!M280"")"),67550)</f>
        <v>67550</v>
      </c>
      <c r="O385" s="175">
        <f t="shared" ca="1" si="109"/>
        <v>77.015163607342373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IFERROR(__xludf.DUMMYFUNCTION("IMPORTRANGE(""https://docs.google.com/spreadsheets/d/1IYY_tgx_IHuhSq3AJ5eI5OnqOPBNLWSHKh2a30DoXe8/edit?usp=sharing"",""ภูเก็ต!M284"")"),3600)</f>
        <v>3600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IFERROR(__xludf.DUMMYFUNCTION("IMPORTRANGE(""https://docs.google.com/spreadsheets/d/1IYY_tgx_IHuhSq3AJ5eI5OnqOPBNLWSHKh2a30DoXe8/edit?usp=sharing"",""ภูเก็ต!M296"")"),96031.44)</f>
        <v>96031.44</v>
      </c>
      <c r="O401" s="379">
        <f ca="1">+IF(L401&gt;0,N401*100/L401,0)</f>
        <v>82.55797799174691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IFERROR(__xludf.DUMMYFUNCTION("IMPORTRANGE(""https://docs.google.com/spreadsheets/d/1IYY_tgx_IHuhSq3AJ5eI5OnqOPBNLWSHKh2a30DoXe8/edit?usp=sharing"",""ภูเก็ต!M299"")"),96031.44)</f>
        <v>96031.44</v>
      </c>
      <c r="O404" s="175">
        <f t="shared" ca="1" si="112"/>
        <v>82.55797799174691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IFERROR(__xludf.DUMMYFUNCTION("IMPORTRANGE(""https://docs.google.com/spreadsheets/d/1IYY_tgx_IHuhSq3AJ5eI5OnqOPBNLWSHKh2a30DoXe8/edit?usp=sharing"",""ภูเก็ต!M301"")"),96031.44)</f>
        <v>96031.44</v>
      </c>
      <c r="O406" s="175">
        <f t="shared" ca="1" si="112"/>
        <v>82.55797799174691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IFERROR(__xludf.DUMMYFUNCTION("IMPORTRANGE(""https://docs.google.com/spreadsheets/d/1IYY_tgx_IHuhSq3AJ5eI5OnqOPBNLWSHKh2a30DoXe8/edit?usp=sharing"",""ภูเก็ต!M303"")"),10601.44)</f>
        <v>10601.44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IFERROR(__xludf.DUMMYFUNCTION("IMPORTRANGE(""https://docs.google.com/spreadsheets/d/1IYY_tgx_IHuhSq3AJ5eI5OnqOPBNLWSHKh2a30DoXe8/edit?usp=sharing"",""ภูเก็ต!M305"")"),15930)</f>
        <v>15930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IFERROR(__xludf.DUMMYFUNCTION("IMPORTRANGE(""https://docs.google.com/spreadsheets/d/1IYY_tgx_IHuhSq3AJ5eI5OnqOPBNLWSHKh2a30DoXe8/edit?usp=sharing"",""ภูเก็ต!M330"")"),40150)</f>
        <v>40150</v>
      </c>
      <c r="O435" s="418">
        <f t="shared" ref="O435:O439" ca="1" si="114">+IF(L435&gt;0,N435*100/L435,0)</f>
        <v>52.828947368421055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IFERROR(__xludf.DUMMYFUNCTION("IMPORTRANGE(""https://docs.google.com/spreadsheets/d/1IYY_tgx_IHuhSq3AJ5eI5OnqOPBNLWSHKh2a30DoXe8/edit?usp=sharing"",""ภูเก็ต!M332"")"),40150)</f>
        <v>40150</v>
      </c>
      <c r="O437" s="175">
        <f t="shared" ca="1" si="114"/>
        <v>52.828947368421055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IFERROR(__xludf.DUMMYFUNCTION("IMPORTRANGE(""https://docs.google.com/spreadsheets/d/1IYY_tgx_IHuhSq3AJ5eI5OnqOPBNLWSHKh2a30DoXe8/edit?usp=sharing"",""ภูเก็ต!M334"")"),40150)</f>
        <v>40150</v>
      </c>
      <c r="O439" s="175">
        <f t="shared" ca="1" si="114"/>
        <v>52.828947368421055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IFERROR(__xludf.DUMMYFUNCTION("IMPORTRANGE(""https://docs.google.com/spreadsheets/d/1IYY_tgx_IHuhSq3AJ5eI5OnqOPBNLWSHKh2a30DoXe8/edit?usp=sharing"",""ภูเก็ต!M338"")"),14950)</f>
        <v>14950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IFERROR(__xludf.DUMMYFUNCTION("IMPORTRANGE(""https://docs.google.com/spreadsheets/d/1IYY_tgx_IHuhSq3AJ5eI5OnqOPBNLWSHKh2a30DoXe8/edit?usp=sharing"",""ภูเก็ต!J459"")"),163)</f>
        <v>163</v>
      </c>
      <c r="K564" s="378">
        <f ca="1">IF(I564&gt;0,J564*100/I564,0)</f>
        <v>326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IFERROR(__xludf.DUMMYFUNCTION("IMPORTRANGE(""https://docs.google.com/spreadsheets/d/1IYY_tgx_IHuhSq3AJ5eI5OnqOPBNLWSHKh2a30DoXe8/edit?usp=sharing"",""ภูเก็ต!M459"")"),63400)</f>
        <v>63400</v>
      </c>
      <c r="O564" s="379">
        <f t="shared" ref="O564:O568" ca="1" si="122">+IF(L564&gt;0,N564*100/L564,0)</f>
        <v>52.868579052701804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IFERROR(__xludf.DUMMYFUNCTION("IMPORTRANGE(""https://docs.google.com/spreadsheets/d/1IYY_tgx_IHuhSq3AJ5eI5OnqOPBNLWSHKh2a30DoXe8/edit?usp=sharing"",""ภูเก็ต!M461"")"),63400)</f>
        <v>63400</v>
      </c>
      <c r="O566" s="175">
        <f t="shared" ca="1" si="122"/>
        <v>52.868579052701804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IFERROR(__xludf.DUMMYFUNCTION("IMPORTRANGE(""https://docs.google.com/spreadsheets/d/1IYY_tgx_IHuhSq3AJ5eI5OnqOPBNLWSHKh2a30DoXe8/edit?usp=sharing"",""ภูเก็ต!M463"")"),63400)</f>
        <v>63400</v>
      </c>
      <c r="O568" s="175">
        <f t="shared" ca="1" si="122"/>
        <v>52.868579052701804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IFERROR(__xludf.DUMMYFUNCTION("IMPORTRANGE(""https://docs.google.com/spreadsheets/d/1IYY_tgx_IHuhSq3AJ5eI5OnqOPBNLWSHKh2a30DoXe8/edit?usp=sharing"",""ภูเก็ต!M466"")"),62700)</f>
        <v>62700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IFERROR(__xludf.DUMMYFUNCTION("IMPORTRANGE(""https://docs.google.com/spreadsheets/d/1IYY_tgx_IHuhSq3AJ5eI5OnqOPBNLWSHKh2a30DoXe8/edit?usp=sharing"",""ภูเก็ต!J468"")"),163)</f>
        <v>163</v>
      </c>
      <c r="K573" s="208">
        <f ca="1">IF(I573&gt;0,J573*100/I573,0)</f>
        <v>326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IFERROR(__xludf.DUMMYFUNCTION("IMPORTRANGE(""https://docs.google.com/spreadsheets/d/1IYY_tgx_IHuhSq3AJ5eI5OnqOPBNLWSHKh2a30DoXe8/edit?usp=sharing"",""ภูเก็ต!J471"")"),19)</f>
        <v>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IFERROR(__xludf.DUMMYFUNCTION("IMPORTRANGE(""https://docs.google.com/spreadsheets/d/1IYY_tgx_IHuhSq3AJ5eI5OnqOPBNLWSHKh2a30DoXe8/edit?usp=sharing"",""ภูเก็ต!J472"")"),144)</f>
        <v>144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IFERROR(__xludf.DUMMYFUNCTION("IMPORTRANGE(""https://docs.google.com/spreadsheets/d/1IYY_tgx_IHuhSq3AJ5eI5OnqOPBNLWSHKh2a30DoXe8/edit?usp=sharing"",""ภูเก็ต!J523"")"),519697.63)</f>
        <v>519697.63</v>
      </c>
      <c r="K628" s="348">
        <f t="shared" ref="K628:K635" ca="1" si="129">IF(I628&gt;0,J628*100/I628,0)</f>
        <v>84.213465011795122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IFERROR(__xludf.DUMMYFUNCTION("IMPORTRANGE(""https://docs.google.com/spreadsheets/d/1IYY_tgx_IHuhSq3AJ5eI5OnqOPBNLWSHKh2a30DoXe8/edit?usp=sharing"",""ภูเก็ต!I524"")"),33)</f>
        <v>33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84.848484848484844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IFERROR(__xludf.DUMMYFUNCTION("IMPORTRANGE(""https://docs.google.com/spreadsheets/d/1IYY_tgx_IHuhSq3AJ5eI5OnqOPBNLWSHKh2a30DoXe8/edit?usp=sharing"",""ภูเก็ต!I530"")"),13)</f>
        <v>13</v>
      </c>
      <c r="J635" s="518">
        <f ca="1">IFERROR(__xludf.DUMMYFUNCTION("IMPORTRANGE(""https://docs.google.com/spreadsheets/d/1IYY_tgx_IHuhSq3AJ5eI5OnqOPBNLWSHKh2a30DoXe8/edit?usp=sharing"",""ภูเก็ต!J530"")"),0)</f>
        <v>0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78:E278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280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2470042</v>
      </c>
      <c r="M8" s="23">
        <f t="shared" ca="1" si="0"/>
        <v>1980215.28</v>
      </c>
      <c r="N8" s="23">
        <f t="shared" ca="1" si="0"/>
        <v>1978165.22</v>
      </c>
      <c r="O8" s="22">
        <f t="shared" ref="O8:O16" ca="1" si="1">IF(L8&gt;0,N8*100/L8,0)</f>
        <v>80.086298937426974</v>
      </c>
      <c r="P8" s="22">
        <f t="shared" ref="P8:P16" ca="1" si="2">IF(M8&gt;0,N8*100/M8,0)</f>
        <v>99.896472872383853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2470042</v>
      </c>
      <c r="M10" s="30">
        <f t="shared" ca="1" si="4"/>
        <v>1980215.28</v>
      </c>
      <c r="N10" s="30">
        <f t="shared" ca="1" si="4"/>
        <v>1978165.22</v>
      </c>
      <c r="O10" s="29">
        <f t="shared" ca="1" si="1"/>
        <v>80.086298937426974</v>
      </c>
      <c r="P10" s="29">
        <f t="shared" ca="1" si="2"/>
        <v>99.896472872383853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2275042</v>
      </c>
      <c r="M12" s="38">
        <f t="shared" ca="1" si="6"/>
        <v>1785215.28</v>
      </c>
      <c r="N12" s="38">
        <f t="shared" ca="1" si="6"/>
        <v>1783165.22</v>
      </c>
      <c r="O12" s="38">
        <f t="shared" ca="1" si="1"/>
        <v>78.379441786129661</v>
      </c>
      <c r="P12" s="38">
        <f t="shared" ca="1" si="2"/>
        <v>99.88516455001438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914942</v>
      </c>
      <c r="M14" s="38">
        <f t="shared" si="8"/>
        <v>0</v>
      </c>
      <c r="N14" s="38">
        <f t="shared" ca="1" si="8"/>
        <v>495327.95</v>
      </c>
      <c r="O14" s="41">
        <f t="shared" ca="1" si="1"/>
        <v>54.137633860944192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1859375</v>
      </c>
      <c r="M18" s="23">
        <f t="shared" ca="1" si="11"/>
        <v>1980215.28</v>
      </c>
      <c r="N18" s="23">
        <f t="shared" ca="1" si="11"/>
        <v>1482837.27</v>
      </c>
      <c r="O18" s="22">
        <f t="shared" ref="O18:O20" ca="1" si="12">IF(L18&gt;0,N18*100/L18,0)</f>
        <v>79.749231327731096</v>
      </c>
      <c r="P18" s="22">
        <f t="shared" ref="P18:P26" ca="1" si="13">IF(M18&gt;0,N18*100/M18,0)</f>
        <v>74.882629428048858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1859375</v>
      </c>
      <c r="M20" s="30">
        <f t="shared" ca="1" si="15"/>
        <v>1980215.28</v>
      </c>
      <c r="N20" s="30">
        <f t="shared" ca="1" si="15"/>
        <v>1482837.27</v>
      </c>
      <c r="O20" s="29">
        <f t="shared" ca="1" si="12"/>
        <v>79.749231327731096</v>
      </c>
      <c r="P20" s="29">
        <f t="shared" ca="1" si="13"/>
        <v>74.882629428048858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1664375</v>
      </c>
      <c r="M22" s="42">
        <f t="shared" ca="1" si="18"/>
        <v>1785215.28</v>
      </c>
      <c r="N22" s="41">
        <f t="shared" ca="1" si="18"/>
        <v>1287837.27</v>
      </c>
      <c r="O22" s="41">
        <f t="shared" ca="1" si="17"/>
        <v>77.37662906496432</v>
      </c>
      <c r="P22" s="41">
        <f t="shared" ca="1" si="13"/>
        <v>72.139045885827286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304275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495327.95</v>
      </c>
      <c r="O28" s="22">
        <f t="shared" ref="O28:O30" ca="1" si="24">IF(L28&gt;0,N28*100/L28,0)</f>
        <v>81.112611292242747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495327.95</v>
      </c>
      <c r="O30" s="29">
        <f t="shared" ca="1" si="24"/>
        <v>81.112611292242747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495327.95</v>
      </c>
      <c r="O32" s="41">
        <f t="shared" ca="1" si="29"/>
        <v>81.112611292242747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495327.95</v>
      </c>
      <c r="O34" s="41">
        <f t="shared" ca="1" si="29"/>
        <v>81.112611292242747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1859375</v>
      </c>
      <c r="M37" s="55">
        <f t="shared" ca="1" si="33"/>
        <v>1980215.28</v>
      </c>
      <c r="N37" s="55">
        <f t="shared" ca="1" si="33"/>
        <v>1482837.27</v>
      </c>
      <c r="O37" s="56">
        <f t="shared" ca="1" si="29"/>
        <v>79.749231327731096</v>
      </c>
      <c r="P37" s="56">
        <f t="shared" ca="1" si="25"/>
        <v>74.882629428048858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476434.55</v>
      </c>
      <c r="O41" s="78">
        <f t="shared" ref="O41:O43" ca="1" si="35">IF(L41&gt;0,N41*100/L41,0)</f>
        <v>77.456437977564619</v>
      </c>
      <c r="P41" s="78">
        <f t="shared" ref="P41:P43" ca="1" si="36">IF(M41&gt;0,N41*100/M41,0)</f>
        <v>77.456437977564619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476434.55</v>
      </c>
      <c r="O43" s="78">
        <f t="shared" ca="1" si="35"/>
        <v>77.456437977564619</v>
      </c>
      <c r="P43" s="78">
        <f t="shared" ca="1" si="36"/>
        <v>77.456437977564619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IFERROR(__xludf.DUMMYFUNCTION("IMPORTRANGE(""https://docs.google.com/spreadsheets/d/1Yj_ptqi66GCucihVvJfMjLAmec39IyEx_6qawtMGysU/edit?usp=sharing"",""สบก!R90"")"),428434.55)</f>
        <v>428434.55</v>
      </c>
      <c r="O45" s="92">
        <f ca="1">IF(L45&gt;0,N45*100/L45,0)</f>
        <v>75.54832481043907</v>
      </c>
      <c r="P45" s="92">
        <f ca="1">IF(M45&gt;0,N45*100/M45,0)</f>
        <v>75.54832481043907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242840.28</v>
      </c>
      <c r="N53" s="125">
        <f t="shared" ca="1" si="39"/>
        <v>183540.28</v>
      </c>
      <c r="O53" s="124">
        <f t="shared" ref="O53:O55" ca="1" si="40">IF(L53&gt;0,N53*100/L53,0)</f>
        <v>108.60371597633136</v>
      </c>
      <c r="P53" s="124">
        <f t="shared" ref="P53:P55" ca="1" si="41">IF(M53&gt;0,N53*100/M53,0)</f>
        <v>75.580657376939286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242840.28</v>
      </c>
      <c r="N55" s="125">
        <f t="shared" ca="1" si="43"/>
        <v>183540.28</v>
      </c>
      <c r="O55" s="124">
        <f t="shared" ca="1" si="40"/>
        <v>108.60371597633136</v>
      </c>
      <c r="P55" s="124">
        <f t="shared" ca="1" si="41"/>
        <v>75.580657376939286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IFERROR(__xludf.DUMMYFUNCTION("IMPORTRANGE(""https://docs.google.com/spreadsheets/d/1Yj_ptqi66GCucihVvJfMjLAmec39IyEx_6qawtMGysU/edit?usp=sharing"",""สบก!Z90"")"),242840.28)</f>
        <v>242840.28</v>
      </c>
      <c r="N57" s="91">
        <f ca="1">IFERROR(__xludf.DUMMYFUNCTION("IMPORTRANGE(""https://docs.google.com/spreadsheets/d/1Yj_ptqi66GCucihVvJfMjLAmec39IyEx_6qawtMGysU/edit?usp=sharing"",""สบก!AA90"")"),183540.28)</f>
        <v>183540.28</v>
      </c>
      <c r="O57" s="92">
        <f ca="1">IF(L57&gt;0,N57*100/L57,0)</f>
        <v>108.60371597633136</v>
      </c>
      <c r="P57" s="92">
        <f ca="1">IF(M57&gt;0,N57*100/M57,0)</f>
        <v>75.580657376939286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37300</v>
      </c>
      <c r="N140" s="156">
        <f t="shared" ca="1" si="64"/>
        <v>22800</v>
      </c>
      <c r="O140" s="155">
        <f t="shared" ref="O140:O142" ca="1" si="65">IF(L140&gt;0,N140*100/L140,0)</f>
        <v>77.815699658703068</v>
      </c>
      <c r="P140" s="155">
        <f t="shared" ref="P140:P142" ca="1" si="66">IF(M140&gt;0,N140*100/M140,0)</f>
        <v>61.126005361930297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37300</v>
      </c>
      <c r="N142" s="161">
        <f t="shared" ca="1" si="68"/>
        <v>22800</v>
      </c>
      <c r="O142" s="160">
        <f t="shared" ca="1" si="65"/>
        <v>77.815699658703068</v>
      </c>
      <c r="P142" s="160">
        <f t="shared" ca="1" si="66"/>
        <v>61.126005361930297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IFERROR(__xludf.DUMMYFUNCTION("IMPORTRANGE(""https://docs.google.com/spreadsheets/d/1Yj_ptqi66GCucihVvJfMjLAmec39IyEx_6qawtMGysU/edit?usp=sharing"",""สบก!BK90"")"),22800)</f>
        <v>22800</v>
      </c>
      <c r="O144" s="175">
        <f ca="1">IF(L144&gt;0,N144*100/L144,0)</f>
        <v>77.815699658703068</v>
      </c>
      <c r="P144" s="175">
        <f ca="1">IF(M144&gt;0,N144*100/M144,0)</f>
        <v>61.126005361930297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IFERROR(__xludf.DUMMYFUNCTION("IMPORTRANGE(""https://docs.google.com/spreadsheets/d/1IYY_tgx_IHuhSq3AJ5eI5OnqOPBNLWSHKh2a30DoXe8/edit?usp=sharing"",""ยะลา!J228"")"),108)</f>
        <v>108</v>
      </c>
      <c r="K328" s="323">
        <f ca="1">IF(I328&gt;0,J328*100/I328,0)</f>
        <v>135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1063850</v>
      </c>
      <c r="N329" s="156">
        <f t="shared" ca="1" si="98"/>
        <v>778937.44</v>
      </c>
      <c r="O329" s="155">
        <f t="shared" ref="O329:O331" ca="1" si="99">IF(L329&gt;0,N329*100/L329,0)</f>
        <v>76.005019271112843</v>
      </c>
      <c r="P329" s="155">
        <f t="shared" ref="P329:P331" ca="1" si="100">IF(M329&gt;0,N329*100/M329,0)</f>
        <v>73.218728204164123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1063850</v>
      </c>
      <c r="N331" s="161">
        <f t="shared" ca="1" si="102"/>
        <v>778937.44</v>
      </c>
      <c r="O331" s="160">
        <f t="shared" ca="1" si="99"/>
        <v>76.005019271112843</v>
      </c>
      <c r="P331" s="160">
        <f t="shared" ca="1" si="100"/>
        <v>73.218728204164123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IFERROR(__xludf.DUMMYFUNCTION("IMPORTRANGE(""https://docs.google.com/spreadsheets/d/1Yj_ptqi66GCucihVvJfMjLAmec39IyEx_6qawtMGysU/edit?usp=sharing"",""สบก!DM90"")"),631937.44)</f>
        <v>631937.43999999994</v>
      </c>
      <c r="O333" s="175">
        <f ca="1">IF(L333&gt;0,N333*100/L333,0)</f>
        <v>71.986949934499052</v>
      </c>
      <c r="P333" s="175">
        <f ca="1">IF(M333&gt;0,N333*100/M333,0)</f>
        <v>68.924844849211965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IFERROR(__xludf.DUMMYFUNCTION("IMPORTRANGE(""https://docs.google.com/spreadsheets/d/1IYY_tgx_IHuhSq3AJ5eI5OnqOPBNLWSHKh2a30DoXe8/edit?usp=sharing"",""ยะลา!J234"")"),112)</f>
        <v>112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IFERROR(__xludf.DUMMYFUNCTION("IMPORTRANGE(""https://docs.google.com/spreadsheets/d/1IYY_tgx_IHuhSq3AJ5eI5OnqOPBNLWSHKh2a30DoXe8/edit?usp=sharing"",""ยะลา!J235"")"),927.98)</f>
        <v>927.98</v>
      </c>
      <c r="K340" s="348">
        <f t="shared" ca="1" si="103"/>
        <v>105.45227272727273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IFERROR(__xludf.DUMMYFUNCTION("IMPORTRANGE(""https://docs.google.com/spreadsheets/d/1IYY_tgx_IHuhSq3AJ5eI5OnqOPBNLWSHKh2a30DoXe8/edit?usp=sharing"",""ยะลา!J236"")"),135)</f>
        <v>135</v>
      </c>
      <c r="K341" s="348">
        <f t="shared" ca="1" si="103"/>
        <v>168.75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IFERROR(__xludf.DUMMYFUNCTION("IMPORTRANGE(""https://docs.google.com/spreadsheets/d/1IYY_tgx_IHuhSq3AJ5eI5OnqOPBNLWSHKh2a30DoXe8/edit?usp=sharing"",""ยะลา!J237"")"),800.589999999999)</f>
        <v>800.58999999999901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IFERROR(__xludf.DUMMYFUNCTION("IMPORTRANGE(""https://docs.google.com/spreadsheets/d/1IYY_tgx_IHuhSq3AJ5eI5OnqOPBNLWSHKh2a30DoXe8/edit?usp=sharing"",""ยะลา!J240"")"),108)</f>
        <v>108</v>
      </c>
      <c r="K345" s="348">
        <f t="shared" ca="1" si="103"/>
        <v>135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IFERROR(__xludf.DUMMYFUNCTION("IMPORTRANGE(""https://docs.google.com/spreadsheets/d/1IYY_tgx_IHuhSq3AJ5eI5OnqOPBNLWSHKh2a30DoXe8/edit?usp=sharing"",""ยะลา!J241"")"),745.47)</f>
        <v>745.47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IFERROR(__xludf.DUMMYFUNCTION("IMPORTRANGE(""https://docs.google.com/spreadsheets/d/1IYY_tgx_IHuhSq3AJ5eI5OnqOPBNLWSHKh2a30DoXe8/edit?usp=sharing"",""ยะลา!M242"")"),495327.95)</f>
        <v>495327.95</v>
      </c>
      <c r="O347" s="364">
        <f ca="1">+IF(L347&gt;0,N347*100/L347,0)</f>
        <v>81.112611292242747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IFERROR(__xludf.DUMMYFUNCTION("IMPORTRANGE(""https://docs.google.com/spreadsheets/d/1IYY_tgx_IHuhSq3AJ5eI5OnqOPBNLWSHKh2a30DoXe8/edit?usp=sharing"",""ยะลา!M275"")"),149880)</f>
        <v>149880</v>
      </c>
      <c r="O380" s="379">
        <f ca="1">+IF(L380&gt;0,N380*100/L380,0)</f>
        <v>89.421872203329158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IFERROR(__xludf.DUMMYFUNCTION("IMPORTRANGE(""https://docs.google.com/spreadsheets/d/1IYY_tgx_IHuhSq3AJ5eI5OnqOPBNLWSHKh2a30DoXe8/edit?usp=sharing"",""ยะลา!M278"")"),149880)</f>
        <v>149880</v>
      </c>
      <c r="O383" s="169">
        <f t="shared" ca="1" si="109"/>
        <v>89.421872203329158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IFERROR(__xludf.DUMMYFUNCTION("IMPORTRANGE(""https://docs.google.com/spreadsheets/d/1IYY_tgx_IHuhSq3AJ5eI5OnqOPBNLWSHKh2a30DoXe8/edit?usp=sharing"",""ยะลา!M280"")"),149880)</f>
        <v>149880</v>
      </c>
      <c r="O385" s="175">
        <f t="shared" ca="1" si="109"/>
        <v>89.421872203329158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IFERROR(__xludf.DUMMYFUNCTION("IMPORTRANGE(""https://docs.google.com/spreadsheets/d/1IYY_tgx_IHuhSq3AJ5eI5OnqOPBNLWSHKh2a30DoXe8/edit?usp=sharing"",""ยะลา!M284"")"),16200)</f>
        <v>16200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IFERROR(__xludf.DUMMYFUNCTION("IMPORTRANGE(""https://docs.google.com/spreadsheets/d/1IYY_tgx_IHuhSq3AJ5eI5OnqOPBNLWSHKh2a30DoXe8/edit?usp=sharing"",""ยะลา!M296"")"),117850)</f>
        <v>117850</v>
      </c>
      <c r="O401" s="379">
        <f ca="1">+IF(L401&gt;0,N401*100/L401,0)</f>
        <v>89.476881026497608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IFERROR(__xludf.DUMMYFUNCTION("IMPORTRANGE(""https://docs.google.com/spreadsheets/d/1IYY_tgx_IHuhSq3AJ5eI5OnqOPBNLWSHKh2a30DoXe8/edit?usp=sharing"",""ยะลา!M299"")"),117850)</f>
        <v>117850</v>
      </c>
      <c r="O404" s="175">
        <f t="shared" ca="1" si="112"/>
        <v>89.476881026497608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IFERROR(__xludf.DUMMYFUNCTION("IMPORTRANGE(""https://docs.google.com/spreadsheets/d/1IYY_tgx_IHuhSq3AJ5eI5OnqOPBNLWSHKh2a30DoXe8/edit?usp=sharing"",""ยะลา!M301"")"),117850)</f>
        <v>117850</v>
      </c>
      <c r="O406" s="175">
        <f t="shared" ca="1" si="112"/>
        <v>89.476881026497608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IFERROR(__xludf.DUMMYFUNCTION("IMPORTRANGE(""https://docs.google.com/spreadsheets/d/1IYY_tgx_IHuhSq3AJ5eI5OnqOPBNLWSHKh2a30DoXe8/edit?usp=sharing"",""ยะลา!M305"")"),13500)</f>
        <v>13500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IFERROR(__xludf.DUMMYFUNCTION("IMPORTRANGE(""https://docs.google.com/spreadsheets/d/1IYY_tgx_IHuhSq3AJ5eI5OnqOPBNLWSHKh2a30DoXe8/edit?usp=sharing"",""ยะลา!M350"")"),53102)</f>
        <v>53102</v>
      </c>
      <c r="O455" s="379">
        <f t="shared" ref="O455:O459" ca="1" si="116">+IF(L455&gt;0,N455*100/L455,0)</f>
        <v>68.187012853602482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IFERROR(__xludf.DUMMYFUNCTION("IMPORTRANGE(""https://docs.google.com/spreadsheets/d/1IYY_tgx_IHuhSq3AJ5eI5OnqOPBNLWSHKh2a30DoXe8/edit?usp=sharing"",""ยะลา!M352"")"),53102)</f>
        <v>53102</v>
      </c>
      <c r="O457" s="175">
        <f t="shared" ca="1" si="116"/>
        <v>68.187012853602482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IFERROR(__xludf.DUMMYFUNCTION("IMPORTRANGE(""https://docs.google.com/spreadsheets/d/1IYY_tgx_IHuhSq3AJ5eI5OnqOPBNLWSHKh2a30DoXe8/edit?usp=sharing"",""ยะลา!M354"")"),53102)</f>
        <v>53102</v>
      </c>
      <c r="O459" s="175">
        <f t="shared" ca="1" si="116"/>
        <v>68.187012853602482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IFERROR(__xludf.DUMMYFUNCTION("IMPORTRANGE(""https://docs.google.com/spreadsheets/d/1IYY_tgx_IHuhSq3AJ5eI5OnqOPBNLWSHKh2a30DoXe8/edit?usp=sharing"",""ยะลา!M358"")"),53102)</f>
        <v>53102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IFERROR(__xludf.DUMMYFUNCTION("IMPORTRANGE(""https://docs.google.com/spreadsheets/d/1IYY_tgx_IHuhSq3AJ5eI5OnqOPBNLWSHKh2a30DoXe8/edit?usp=sharing"",""ยะลา!J459"")"),321)</f>
        <v>321</v>
      </c>
      <c r="K564" s="378">
        <f ca="1">IF(I564&gt;0,J564*100/I564,0)</f>
        <v>214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IFERROR(__xludf.DUMMYFUNCTION("IMPORTRANGE(""https://docs.google.com/spreadsheets/d/1IYY_tgx_IHuhSq3AJ5eI5OnqOPBNLWSHKh2a30DoXe8/edit?usp=sharing"",""ยะลา!M459"")"),81395.95)</f>
        <v>81395.95</v>
      </c>
      <c r="O564" s="379">
        <f t="shared" ref="O564:O568" ca="1" si="122">+IF(L564&gt;0,N564*100/L564,0)</f>
        <v>65.811731888745143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IFERROR(__xludf.DUMMYFUNCTION("IMPORTRANGE(""https://docs.google.com/spreadsheets/d/1IYY_tgx_IHuhSq3AJ5eI5OnqOPBNLWSHKh2a30DoXe8/edit?usp=sharing"",""ยะลา!M461"")"),81395.95)</f>
        <v>81395.95</v>
      </c>
      <c r="O566" s="175">
        <f t="shared" ca="1" si="122"/>
        <v>65.811731888745143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IFERROR(__xludf.DUMMYFUNCTION("IMPORTRANGE(""https://docs.google.com/spreadsheets/d/1IYY_tgx_IHuhSq3AJ5eI5OnqOPBNLWSHKh2a30DoXe8/edit?usp=sharing"",""ยะลา!M463"")"),81395.95)</f>
        <v>81395.95</v>
      </c>
      <c r="O568" s="175">
        <f t="shared" ca="1" si="122"/>
        <v>65.811731888745143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IFERROR(__xludf.DUMMYFUNCTION("IMPORTRANGE(""https://docs.google.com/spreadsheets/d/1IYY_tgx_IHuhSq3AJ5eI5OnqOPBNLWSHKh2a30DoXe8/edit?usp=sharing"",""ยะลา!M467"")"),17220)</f>
        <v>17220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IFERROR(__xludf.DUMMYFUNCTION("IMPORTRANGE(""https://docs.google.com/spreadsheets/d/1IYY_tgx_IHuhSq3AJ5eI5OnqOPBNLWSHKh2a30DoXe8/edit?usp=sharing"",""ยะลา!J468"")"),321)</f>
        <v>321</v>
      </c>
      <c r="K573" s="208">
        <f ca="1">IF(I573&gt;0,J573*100/I573,0)</f>
        <v>214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IFERROR(__xludf.DUMMYFUNCTION("IMPORTRANGE(""https://docs.google.com/spreadsheets/d/1IYY_tgx_IHuhSq3AJ5eI5OnqOPBNLWSHKh2a30DoXe8/edit?usp=sharing"",""ยะลา!J471"")"),106)</f>
        <v>106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IFERROR(__xludf.DUMMYFUNCTION("IMPORTRANGE(""https://docs.google.com/spreadsheets/d/1IYY_tgx_IHuhSq3AJ5eI5OnqOPBNLWSHKh2a30DoXe8/edit?usp=sharing"",""ยะลา!J472"")"),215)</f>
        <v>215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IFERROR(__xludf.DUMMYFUNCTION("IMPORTRANGE(""https://docs.google.com/spreadsheets/d/1IYY_tgx_IHuhSq3AJ5eI5OnqOPBNLWSHKh2a30DoXe8/edit?usp=sharing"",""ยะลา!M492"")"),750)</f>
        <v>750</v>
      </c>
      <c r="O597" s="418">
        <f t="shared" ref="O597:O601" ca="1" si="126">+IF(L597&gt;0,N597*100/L597,0)</f>
        <v>16.483516483516482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IFERROR(__xludf.DUMMYFUNCTION("IMPORTRANGE(""https://docs.google.com/spreadsheets/d/1IYY_tgx_IHuhSq3AJ5eI5OnqOPBNLWSHKh2a30DoXe8/edit?usp=sharing"",""ยะลา!M494"")"),750)</f>
        <v>750</v>
      </c>
      <c r="O599" s="175">
        <f t="shared" ca="1" si="126"/>
        <v>16.483516483516482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IFERROR(__xludf.DUMMYFUNCTION("IMPORTRANGE(""https://docs.google.com/spreadsheets/d/1IYY_tgx_IHuhSq3AJ5eI5OnqOPBNLWSHKh2a30DoXe8/edit?usp=sharing"",""ยะลา!M496"")"),750)</f>
        <v>750</v>
      </c>
      <c r="O601" s="175">
        <f t="shared" ca="1" si="126"/>
        <v>16.483516483516482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IFERROR(__xludf.DUMMYFUNCTION("IMPORTRANGE(""https://docs.google.com/spreadsheets/d/1IYY_tgx_IHuhSq3AJ5eI5OnqOPBNLWSHKh2a30DoXe8/edit?usp=sharing"",""ยะลา!M500"")"),750)</f>
        <v>750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IFERROR(__xludf.DUMMYFUNCTION("IMPORTRANGE(""https://docs.google.com/spreadsheets/d/1IYY_tgx_IHuhSq3AJ5eI5OnqOPBNLWSHKh2a30DoXe8/edit?usp=sharing"",""ยะลา!J523"")"),339171.72)</f>
        <v>339171.72</v>
      </c>
      <c r="K628" s="348">
        <f t="shared" ref="K628:K635" ca="1" si="129">IF(I628&gt;0,J628*100/I628,0)</f>
        <v>56.659463699521304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IFERROR(__xludf.DUMMYFUNCTION("IMPORTRANGE(""https://docs.google.com/spreadsheets/d/1IYY_tgx_IHuhSq3AJ5eI5OnqOPBNLWSHKh2a30DoXe8/edit?usp=sharing"",""ยะลา!J524"")"),33)</f>
        <v>33</v>
      </c>
      <c r="K629" s="348">
        <f t="shared" ca="1" si="129"/>
        <v>63.46153846153846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IFERROR(__xludf.DUMMYFUNCTION("IMPORTRANGE(""https://docs.google.com/spreadsheets/d/1IYY_tgx_IHuhSq3AJ5eI5OnqOPBNLWSHKh2a30DoXe8/edit?usp=sharing"",""ยะลา!J525"")"),28490.19)</f>
        <v>28490.19</v>
      </c>
      <c r="K630" s="348">
        <f t="shared" ca="1" si="129"/>
        <v>161.38367594328668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IFERROR(__xludf.DUMMYFUNCTION("IMPORTRANGE(""https://docs.google.com/spreadsheets/d/1IYY_tgx_IHuhSq3AJ5eI5OnqOPBNLWSHKh2a30DoXe8/edit?usp=sharing"",""ยะลา!J527"")"),26366.43)</f>
        <v>26366.43</v>
      </c>
      <c r="K632" s="348">
        <f t="shared" ca="1" si="129"/>
        <v>50.37272649637476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IFERROR(__xludf.DUMMYFUNCTION("IMPORTRANGE(""https://docs.google.com/spreadsheets/d/1IYY_tgx_IHuhSq3AJ5eI5OnqOPBNLWSHKh2a30DoXe8/edit?usp=sharing"",""ยะลา!J528"")"),62)</f>
        <v>62</v>
      </c>
      <c r="K633" s="348">
        <f t="shared" ca="1" si="129"/>
        <v>41.61073825503356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IFERROR(__xludf.DUMMYFUNCTION("IMPORTRANGE(""https://docs.google.com/spreadsheets/d/1IYY_tgx_IHuhSq3AJ5eI5OnqOPBNLWSHKh2a30DoXe8/edit?usp=sharing"",""ยะลา!I530"")"),17)</f>
        <v>17</v>
      </c>
      <c r="J635" s="518">
        <f ca="1">IFERROR(__xludf.DUMMYFUNCTION("IMPORTRANGE(""https://docs.google.com/spreadsheets/d/1IYY_tgx_IHuhSq3AJ5eI5OnqOPBNLWSHKh2a30DoXe8/edit?usp=sharing"",""ยะลา!J530"")"),0)</f>
        <v>0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282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4250872</v>
      </c>
      <c r="M8" s="23">
        <f t="shared" ca="1" si="0"/>
        <v>2754293</v>
      </c>
      <c r="N8" s="23">
        <f t="shared" ca="1" si="0"/>
        <v>2773160.94</v>
      </c>
      <c r="O8" s="22">
        <f t="shared" ref="O8:O16" ca="1" si="1">IF(L8&gt;0,N8*100/L8,0)</f>
        <v>65.237460455172496</v>
      </c>
      <c r="P8" s="22">
        <f t="shared" ref="P8:P16" ca="1" si="2">IF(M8&gt;0,N8*100/M8,0)</f>
        <v>100.68503750327217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4250872</v>
      </c>
      <c r="M10" s="30">
        <f t="shared" ca="1" si="4"/>
        <v>2754293</v>
      </c>
      <c r="N10" s="30">
        <f t="shared" ca="1" si="4"/>
        <v>2773160.94</v>
      </c>
      <c r="O10" s="29">
        <f t="shared" ca="1" si="1"/>
        <v>65.237460455172496</v>
      </c>
      <c r="P10" s="29">
        <f t="shared" ca="1" si="2"/>
        <v>100.68503750327217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2073893</v>
      </c>
      <c r="N12" s="38">
        <f t="shared" ca="1" si="6"/>
        <v>2092760.94</v>
      </c>
      <c r="O12" s="38">
        <f t="shared" ca="1" si="1"/>
        <v>58.613005227320087</v>
      </c>
      <c r="P12" s="38">
        <f t="shared" ca="1" si="2"/>
        <v>100.90978367736426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606837</v>
      </c>
      <c r="O14" s="41">
        <f t="shared" ca="1" si="1"/>
        <v>30.259061208533453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680400</v>
      </c>
      <c r="M16" s="38">
        <f t="shared" ca="1" si="10"/>
        <v>680400</v>
      </c>
      <c r="N16" s="38">
        <f t="shared" ca="1" si="10"/>
        <v>680400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2682745</v>
      </c>
      <c r="M18" s="23">
        <f t="shared" ca="1" si="11"/>
        <v>2754293</v>
      </c>
      <c r="N18" s="23">
        <f t="shared" ca="1" si="11"/>
        <v>2166323.94</v>
      </c>
      <c r="O18" s="22">
        <f t="shared" ref="O18:O20" ca="1" si="12">IF(L18&gt;0,N18*100/L18,0)</f>
        <v>80.7502740663015</v>
      </c>
      <c r="P18" s="22">
        <f t="shared" ref="P18:P26" ca="1" si="13">IF(M18&gt;0,N18*100/M18,0)</f>
        <v>78.652632091066565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2682745</v>
      </c>
      <c r="M20" s="30">
        <f t="shared" ca="1" si="15"/>
        <v>2754293</v>
      </c>
      <c r="N20" s="30">
        <f t="shared" ca="1" si="15"/>
        <v>2166323.94</v>
      </c>
      <c r="O20" s="29">
        <f t="shared" ca="1" si="12"/>
        <v>80.7502740663015</v>
      </c>
      <c r="P20" s="29">
        <f t="shared" ca="1" si="13"/>
        <v>78.652632091066565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2073893</v>
      </c>
      <c r="N22" s="41">
        <f t="shared" ca="1" si="18"/>
        <v>1485923.94</v>
      </c>
      <c r="O22" s="41">
        <f t="shared" ca="1" si="17"/>
        <v>74.209186728560766</v>
      </c>
      <c r="P22" s="41">
        <f t="shared" ca="1" si="13"/>
        <v>71.649016607896357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680400</v>
      </c>
      <c r="M26" s="50">
        <f t="shared" ca="1" si="22"/>
        <v>680400</v>
      </c>
      <c r="N26" s="50">
        <f t="shared" ca="1" si="22"/>
        <v>680400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606837</v>
      </c>
      <c r="O28" s="22">
        <f t="shared" ref="O28:O30" ca="1" si="24">IF(L28&gt;0,N28*100/L28,0)</f>
        <v>38.698204928554894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606837</v>
      </c>
      <c r="O30" s="29">
        <f t="shared" ca="1" si="24"/>
        <v>38.698204928554894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606837</v>
      </c>
      <c r="O32" s="41">
        <f t="shared" ca="1" si="29"/>
        <v>38.698204928554894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606837</v>
      </c>
      <c r="O34" s="41">
        <f t="shared" ca="1" si="29"/>
        <v>38.698204928554894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2682745</v>
      </c>
      <c r="M37" s="55">
        <f t="shared" ca="1" si="33"/>
        <v>2754293</v>
      </c>
      <c r="N37" s="55">
        <f t="shared" ca="1" si="33"/>
        <v>2166323.94</v>
      </c>
      <c r="O37" s="56">
        <f t="shared" ca="1" si="29"/>
        <v>80.7502740663015</v>
      </c>
      <c r="P37" s="56">
        <f t="shared" ca="1" si="25"/>
        <v>78.652632091066565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1226000</v>
      </c>
      <c r="M41" s="79">
        <f t="shared" ca="1" si="34"/>
        <v>1226000</v>
      </c>
      <c r="N41" s="79">
        <f t="shared" ca="1" si="34"/>
        <v>1089034.68</v>
      </c>
      <c r="O41" s="78">
        <f t="shared" ref="O41:O43" ca="1" si="35">IF(L41&gt;0,N41*100/L41,0)</f>
        <v>88.82827732463295</v>
      </c>
      <c r="P41" s="78">
        <f t="shared" ref="P41:P43" ca="1" si="36">IF(M41&gt;0,N41*100/M41,0)</f>
        <v>88.82827732463295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1226000</v>
      </c>
      <c r="M43" s="79">
        <f t="shared" ca="1" si="38"/>
        <v>1226000</v>
      </c>
      <c r="N43" s="79">
        <f t="shared" ca="1" si="38"/>
        <v>1089034.68</v>
      </c>
      <c r="O43" s="78">
        <f t="shared" ca="1" si="35"/>
        <v>88.82827732463295</v>
      </c>
      <c r="P43" s="78">
        <f t="shared" ca="1" si="36"/>
        <v>88.82827732463295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IFERROR(__xludf.DUMMYFUNCTION("IMPORTRANGE(""https://docs.google.com/spreadsheets/d/1Yj_ptqi66GCucihVvJfMjLAmec39IyEx_6qawtMGysU/edit?usp=sharing"",""สบก!Q91"")"),638000)</f>
        <v>638000</v>
      </c>
      <c r="N45" s="91">
        <f ca="1">IFERROR(__xludf.DUMMYFUNCTION("IMPORTRANGE(""https://docs.google.com/spreadsheets/d/1Yj_ptqi66GCucihVvJfMjLAmec39IyEx_6qawtMGysU/edit?usp=sharing"",""สบก!R91"")"),501034.68)</f>
        <v>501034.68</v>
      </c>
      <c r="O45" s="92">
        <f ca="1">IF(L45&gt;0,N45*100/L45,0)</f>
        <v>78.532081504702191</v>
      </c>
      <c r="P45" s="92">
        <f ca="1">IF(M45&gt;0,N45*100/M45,0)</f>
        <v>78.532081504702191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IFERROR(__xludf.DUMMYFUNCTION("IMPORTRANGE(""https://docs.google.com/spreadsheets/d/1Yj_ptqi66GCucihVvJfMjLAmec39IyEx_6qawtMGysU/edit?usp=sharing"",""สบก!O91"")"),588000)</f>
        <v>588000</v>
      </c>
      <c r="M49" s="101">
        <f ca="1">L49</f>
        <v>588000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178148</v>
      </c>
      <c r="N53" s="125">
        <f t="shared" ca="1" si="39"/>
        <v>164182</v>
      </c>
      <c r="O53" s="124">
        <f t="shared" ref="O53:O55" ca="1" si="40">IF(L53&gt;0,N53*100/L53,0)</f>
        <v>109.45466666666667</v>
      </c>
      <c r="P53" s="124">
        <f t="shared" ref="P53:P55" ca="1" si="41">IF(M53&gt;0,N53*100/M53,0)</f>
        <v>92.160450861081799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178148</v>
      </c>
      <c r="N55" s="125">
        <f t="shared" ca="1" si="43"/>
        <v>164182</v>
      </c>
      <c r="O55" s="124">
        <f t="shared" ca="1" si="40"/>
        <v>109.45466666666667</v>
      </c>
      <c r="P55" s="124">
        <f t="shared" ca="1" si="41"/>
        <v>92.160450861081799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IFERROR(__xludf.DUMMYFUNCTION("IMPORTRANGE(""https://docs.google.com/spreadsheets/d/1Yj_ptqi66GCucihVvJfMjLAmec39IyEx_6qawtMGysU/edit?usp=sharing"",""สบก!Z91"")"),178148)</f>
        <v>178148</v>
      </c>
      <c r="N57" s="91">
        <f ca="1">IFERROR(__xludf.DUMMYFUNCTION("IMPORTRANGE(""https://docs.google.com/spreadsheets/d/1Yj_ptqi66GCucihVvJfMjLAmec39IyEx_6qawtMGysU/edit?usp=sharing"",""สบก!AA91"")"),164182)</f>
        <v>164182</v>
      </c>
      <c r="O57" s="92">
        <f ca="1">IF(L57&gt;0,N57*100/L57,0)</f>
        <v>109.45466666666667</v>
      </c>
      <c r="P57" s="92">
        <f ca="1">IF(M57&gt;0,N57*100/M57,0)</f>
        <v>92.160450861081799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155965</v>
      </c>
      <c r="O94" s="155">
        <f t="shared" ref="O94:O96" ca="1" si="53">IF(L94&gt;0,N94*100/L94,0)</f>
        <v>72.710955710955716</v>
      </c>
      <c r="P94" s="155">
        <f t="shared" ref="P94:P96" ca="1" si="54">IF(M94&gt;0,N94*100/M94,0)</f>
        <v>72.710955710955716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155965</v>
      </c>
      <c r="O96" s="160">
        <f t="shared" ca="1" si="53"/>
        <v>72.710955710955716</v>
      </c>
      <c r="P96" s="160">
        <f t="shared" ca="1" si="54"/>
        <v>72.710955710955716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IFERROR(__xludf.DUMMYFUNCTION("IMPORTRANGE(""https://docs.google.com/spreadsheets/d/1Yj_ptqi66GCucihVvJfMjLAmec39IyEx_6qawtMGysU/edit?usp=sharing"",""สบก!AR91"")"),122100)</f>
        <v>122100</v>
      </c>
      <c r="N98" s="174">
        <f ca="1">IFERROR(__xludf.DUMMYFUNCTION("IMPORTRANGE(""https://docs.google.com/spreadsheets/d/1Yj_ptqi66GCucihVvJfMjLAmec39IyEx_6qawtMGysU/edit?usp=sharing"",""สบก!AS91"")"),63565)</f>
        <v>63565</v>
      </c>
      <c r="O98" s="175">
        <f ca="1">IF(L98&gt;0,N98*100/L98,0)</f>
        <v>52.059787059787062</v>
      </c>
      <c r="P98" s="175">
        <f ca="1">IF(M98&gt;0,N98*100/M98,0)</f>
        <v>52.059787059787062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51600</v>
      </c>
      <c r="N140" s="156">
        <f t="shared" ca="1" si="64"/>
        <v>39480</v>
      </c>
      <c r="O140" s="155">
        <f t="shared" ref="O140:O142" ca="1" si="65">IF(L140&gt;0,N140*100/L140,0)</f>
        <v>90.550458715596335</v>
      </c>
      <c r="P140" s="155">
        <f t="shared" ref="P140:P142" ca="1" si="66">IF(M140&gt;0,N140*100/M140,0)</f>
        <v>76.511627906976742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51600</v>
      </c>
      <c r="N142" s="161">
        <f t="shared" ca="1" si="68"/>
        <v>39480</v>
      </c>
      <c r="O142" s="160">
        <f t="shared" ca="1" si="65"/>
        <v>90.550458715596335</v>
      </c>
      <c r="P142" s="160">
        <f t="shared" ca="1" si="66"/>
        <v>76.511627906976742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IFERROR(__xludf.DUMMYFUNCTION("IMPORTRANGE(""https://docs.google.com/spreadsheets/d/1Yj_ptqi66GCucihVvJfMjLAmec39IyEx_6qawtMGysU/edit?usp=sharing"",""สบก!BK91"")"),39480)</f>
        <v>39480</v>
      </c>
      <c r="O144" s="175">
        <f ca="1">IF(L144&gt;0,N144*100/L144,0)</f>
        <v>90.550458715596335</v>
      </c>
      <c r="P144" s="175">
        <f ca="1">IF(M144&gt;0,N144*100/M144,0)</f>
        <v>76.511627906976742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IFERROR(__xludf.DUMMYFUNCTION("IMPORTRANGE(""https://docs.google.com/spreadsheets/d/1IYY_tgx_IHuhSq3AJ5eI5OnqOPBNLWSHKh2a30DoXe8/edit?usp=sharing"",""ระนอง!J228"")"),60)</f>
        <v>60</v>
      </c>
      <c r="K328" s="323">
        <f ca="1">IF(I328&gt;0,J328*100/I328,0)</f>
        <v>80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1064750</v>
      </c>
      <c r="N329" s="156">
        <f t="shared" ca="1" si="98"/>
        <v>698367.26</v>
      </c>
      <c r="O329" s="155">
        <f t="shared" ref="O329:O331" ca="1" si="99">IF(L329&gt;0,N329*100/L329,0)</f>
        <v>67.845461699130524</v>
      </c>
      <c r="P329" s="155">
        <f t="shared" ref="P329:P331" ca="1" si="100">IF(M329&gt;0,N329*100/M329,0)</f>
        <v>65.589787274007989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1064750</v>
      </c>
      <c r="N331" s="161">
        <f t="shared" ca="1" si="102"/>
        <v>698367.26</v>
      </c>
      <c r="O331" s="160">
        <f t="shared" ca="1" si="99"/>
        <v>67.845461699130524</v>
      </c>
      <c r="P331" s="160">
        <f t="shared" ca="1" si="100"/>
        <v>65.589787274007989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IFERROR(__xludf.DUMMYFUNCTION("IMPORTRANGE(""https://docs.google.com/spreadsheets/d/1Yj_ptqi66GCucihVvJfMjLAmec39IyEx_6qawtMGysU/edit?usp=sharing"",""สบก!DM91"")"),698367.26)</f>
        <v>698367.26</v>
      </c>
      <c r="O333" s="175">
        <f ca="1">IF(L333&gt;0,N333*100/L333,0)</f>
        <v>67.845461699130524</v>
      </c>
      <c r="P333" s="175">
        <f ca="1">IF(M333&gt;0,N333*100/M333,0)</f>
        <v>65.589787274007989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IFERROR(__xludf.DUMMYFUNCTION("IMPORTRANGE(""https://docs.google.com/spreadsheets/d/1IYY_tgx_IHuhSq3AJ5eI5OnqOPBNLWSHKh2a30DoXe8/edit?usp=sharing"",""ระนอง!J234"")"),84)</f>
        <v>84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IFERROR(__xludf.DUMMYFUNCTION("IMPORTRANGE(""https://docs.google.com/spreadsheets/d/1IYY_tgx_IHuhSq3AJ5eI5OnqOPBNLWSHKh2a30DoXe8/edit?usp=sharing"",""ระนอง!J235"")"),579.2)</f>
        <v>579.20000000000005</v>
      </c>
      <c r="K340" s="348">
        <f t="shared" ca="1" si="103"/>
        <v>107.25925925925927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IFERROR(__xludf.DUMMYFUNCTION("IMPORTRANGE(""https://docs.google.com/spreadsheets/d/1IYY_tgx_IHuhSq3AJ5eI5OnqOPBNLWSHKh2a30DoXe8/edit?usp=sharing"",""ระนอง!J236"")"),70)</f>
        <v>70</v>
      </c>
      <c r="K341" s="348">
        <f t="shared" ca="1" si="103"/>
        <v>93.333333333333329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IFERROR(__xludf.DUMMYFUNCTION("IMPORTRANGE(""https://docs.google.com/spreadsheets/d/1IYY_tgx_IHuhSq3AJ5eI5OnqOPBNLWSHKh2a30DoXe8/edit?usp=sharing"",""ระนอง!J237"")"),712.61)</f>
        <v>712.61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IFERROR(__xludf.DUMMYFUNCTION("IMPORTRANGE(""https://docs.google.com/spreadsheets/d/1IYY_tgx_IHuhSq3AJ5eI5OnqOPBNLWSHKh2a30DoXe8/edit?usp=sharing"",""ระนอง!J240"")"),60)</f>
        <v>60</v>
      </c>
      <c r="K345" s="348">
        <f t="shared" ca="1" si="103"/>
        <v>80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IFERROR(__xludf.DUMMYFUNCTION("IMPORTRANGE(""https://docs.google.com/spreadsheets/d/1IYY_tgx_IHuhSq3AJ5eI5OnqOPBNLWSHKh2a30DoXe8/edit?usp=sharing"",""ระนอง!J241"")"),613.04)</f>
        <v>613.04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IFERROR(__xludf.DUMMYFUNCTION("IMPORTRANGE(""https://docs.google.com/spreadsheets/d/1IYY_tgx_IHuhSq3AJ5eI5OnqOPBNLWSHKh2a30DoXe8/edit?usp=sharing"",""ระนอง!M242"")"),606837)</f>
        <v>606837</v>
      </c>
      <c r="O347" s="364">
        <f ca="1">+IF(L347&gt;0,N347*100/L347,0)</f>
        <v>38.698204928554894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IFERROR(__xludf.DUMMYFUNCTION("IMPORTRANGE(""https://docs.google.com/spreadsheets/d/1IYY_tgx_IHuhSq3AJ5eI5OnqOPBNLWSHKh2a30DoXe8/edit?usp=sharing"",""ระนอง!M275"")"),280895)</f>
        <v>280895</v>
      </c>
      <c r="O380" s="379">
        <f ca="1">+IF(L380&gt;0,N380*100/L380,0)</f>
        <v>27.31060164119317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IFERROR(__xludf.DUMMYFUNCTION("IMPORTRANGE(""https://docs.google.com/spreadsheets/d/1IYY_tgx_IHuhSq3AJ5eI5OnqOPBNLWSHKh2a30DoXe8/edit?usp=sharing"",""ระนอง!M278"")"),280895)</f>
        <v>280895</v>
      </c>
      <c r="O383" s="169">
        <f t="shared" ca="1" si="109"/>
        <v>27.31060164119317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IFERROR(__xludf.DUMMYFUNCTION("IMPORTRANGE(""https://docs.google.com/spreadsheets/d/1IYY_tgx_IHuhSq3AJ5eI5OnqOPBNLWSHKh2a30DoXe8/edit?usp=sharing"",""ระนอง!M280"")"),280895)</f>
        <v>280895</v>
      </c>
      <c r="O385" s="175">
        <f t="shared" ca="1" si="109"/>
        <v>27.31060164119317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IFERROR(__xludf.DUMMYFUNCTION("IMPORTRANGE(""https://docs.google.com/spreadsheets/d/1IYY_tgx_IHuhSq3AJ5eI5OnqOPBNLWSHKh2a30DoXe8/edit?usp=sharing"",""ระนอง!M283"")"),86900)</f>
        <v>86900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IFERROR(__xludf.DUMMYFUNCTION("IMPORTRANGE(""https://docs.google.com/spreadsheets/d/1IYY_tgx_IHuhSq3AJ5eI5OnqOPBNLWSHKh2a30DoXe8/edit?usp=sharing"",""ระนอง!M284"")"),35715)</f>
        <v>35715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IFERROR(__xludf.DUMMYFUNCTION("IMPORTRANGE(""https://docs.google.com/spreadsheets/d/1IYY_tgx_IHuhSq3AJ5eI5OnqOPBNLWSHKh2a30DoXe8/edit?usp=sharing"",""ระนอง!M296"")"),110570)</f>
        <v>110570</v>
      </c>
      <c r="O401" s="379">
        <f ca="1">+IF(L401&gt;0,N401*100/L401,0)</f>
        <v>64.213949706719319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IFERROR(__xludf.DUMMYFUNCTION("IMPORTRANGE(""https://docs.google.com/spreadsheets/d/1IYY_tgx_IHuhSq3AJ5eI5OnqOPBNLWSHKh2a30DoXe8/edit?usp=sharing"",""ระนอง!M299"")"),110570)</f>
        <v>110570</v>
      </c>
      <c r="O404" s="175">
        <f t="shared" ca="1" si="112"/>
        <v>64.213949706719319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IFERROR(__xludf.DUMMYFUNCTION("IMPORTRANGE(""https://docs.google.com/spreadsheets/d/1IYY_tgx_IHuhSq3AJ5eI5OnqOPBNLWSHKh2a30DoXe8/edit?usp=sharing"",""ระนอง!M301"")"),110570)</f>
        <v>110570</v>
      </c>
      <c r="O406" s="175">
        <f t="shared" ca="1" si="112"/>
        <v>64.213949706719319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IFERROR(__xludf.DUMMYFUNCTION("IMPORTRANGE(""https://docs.google.com/spreadsheets/d/1IYY_tgx_IHuhSq3AJ5eI5OnqOPBNLWSHKh2a30DoXe8/edit?usp=sharing"",""ระนอง!M305"")"),14920)</f>
        <v>14920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IFERROR(__xludf.DUMMYFUNCTION("IMPORTRANGE(""https://docs.google.com/spreadsheets/d/1IYY_tgx_IHuhSq3AJ5eI5OnqOPBNLWSHKh2a30DoXe8/edit?usp=sharing"",""ระนอง!M330"")"),41830)</f>
        <v>41830</v>
      </c>
      <c r="O435" s="418">
        <f t="shared" ref="O435:O439" ca="1" si="114">+IF(L435&gt;0,N435*100/L435,0)</f>
        <v>55.039473684210527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IFERROR(__xludf.DUMMYFUNCTION("IMPORTRANGE(""https://docs.google.com/spreadsheets/d/1IYY_tgx_IHuhSq3AJ5eI5OnqOPBNLWSHKh2a30DoXe8/edit?usp=sharing"",""ระนอง!M332"")"),41830)</f>
        <v>41830</v>
      </c>
      <c r="O437" s="175">
        <f t="shared" ca="1" si="114"/>
        <v>55.039473684210527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IFERROR(__xludf.DUMMYFUNCTION("IMPORTRANGE(""https://docs.google.com/spreadsheets/d/1IYY_tgx_IHuhSq3AJ5eI5OnqOPBNLWSHKh2a30DoXe8/edit?usp=sharing"",""ระนอง!M334"")"),41830)</f>
        <v>41830</v>
      </c>
      <c r="O439" s="175">
        <f t="shared" ca="1" si="114"/>
        <v>55.039473684210527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IFERROR(__xludf.DUMMYFUNCTION("IMPORTRANGE(""https://docs.google.com/spreadsheets/d/1IYY_tgx_IHuhSq3AJ5eI5OnqOPBNLWSHKh2a30DoXe8/edit?usp=sharing"",""ระนอง!M338"")"),16630)</f>
        <v>16630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IFERROR(__xludf.DUMMYFUNCTION("IMPORTRANGE(""https://docs.google.com/spreadsheets/d/1IYY_tgx_IHuhSq3AJ5eI5OnqOPBNLWSHKh2a30DoXe8/edit?usp=sharing"",""ระนอง!J459"")"),670)</f>
        <v>670</v>
      </c>
      <c r="K564" s="378">
        <f ca="1">IF(I564&gt;0,J564*100/I564,0)</f>
        <v>167.5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IFERROR(__xludf.DUMMYFUNCTION("IMPORTRANGE(""https://docs.google.com/spreadsheets/d/1IYY_tgx_IHuhSq3AJ5eI5OnqOPBNLWSHKh2a30DoXe8/edit?usp=sharing"",""ระนอง!J468"")"),670)</f>
        <v>670</v>
      </c>
      <c r="K573" s="208">
        <f ca="1">IF(I573&gt;0,J573*100/I573,0)</f>
        <v>167.5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IFERROR(__xludf.DUMMYFUNCTION("IMPORTRANGE(""https://docs.google.com/spreadsheets/d/1IYY_tgx_IHuhSq3AJ5eI5OnqOPBNLWSHKh2a30DoXe8/edit?usp=sharing"",""ระนอง!J472"")"),551)</f>
        <v>551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IFERROR(__xludf.DUMMYFUNCTION("IMPORTRANGE(""https://docs.google.com/spreadsheets/d/1IYY_tgx_IHuhSq3AJ5eI5OnqOPBNLWSHKh2a30DoXe8/edit?usp=sharing"",""ระนอง!J523"")"),771349.1)</f>
        <v>771349.1</v>
      </c>
      <c r="K628" s="348">
        <f t="shared" ref="K628:K635" ca="1" si="129">IF(I628&gt;0,J628*100/I628,0)</f>
        <v>63.760154675115992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IFERROR(__xludf.DUMMYFUNCTION("IMPORTRANGE(""https://docs.google.com/spreadsheets/d/1IYY_tgx_IHuhSq3AJ5eI5OnqOPBNLWSHKh2a30DoXe8/edit?usp=sharing"",""ระนอง!J524"")"),77)</f>
        <v>77</v>
      </c>
      <c r="K629" s="348">
        <f t="shared" ca="1" si="129"/>
        <v>63.636363636363633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IFERROR(__xludf.DUMMYFUNCTION("IMPORTRANGE(""https://docs.google.com/spreadsheets/d/1IYY_tgx_IHuhSq3AJ5eI5OnqOPBNLWSHKh2a30DoXe8/edit?usp=sharing"",""ระนอง!J525"")"),236834.17)</f>
        <v>236834.17</v>
      </c>
      <c r="K630" s="348">
        <f t="shared" ca="1" si="129"/>
        <v>10.740299243694079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IFERROR(__xludf.DUMMYFUNCTION("IMPORTRANGE(""https://docs.google.com/spreadsheets/d/1IYY_tgx_IHuhSq3AJ5eI5OnqOPBNLWSHKh2a30DoXe8/edit?usp=sharing"",""ระนอง!J526"")"),40)</f>
        <v>40</v>
      </c>
      <c r="K631" s="348">
        <f t="shared" ca="1" si="129"/>
        <v>29.850746268656717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284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4200860</v>
      </c>
      <c r="N8" s="23">
        <f t="shared" ca="1" si="0"/>
        <v>3443550.3600000003</v>
      </c>
      <c r="O8" s="22">
        <f t="shared" ref="O8:O16" ca="1" si="1">IF(L8&gt;0,N8*100/L8,0)</f>
        <v>59.497641640241426</v>
      </c>
      <c r="P8" s="22">
        <f t="shared" ref="P8:P16" ca="1" si="2">IF(M8&gt;0,N8*100/M8,0)</f>
        <v>81.972509438543554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4200860</v>
      </c>
      <c r="N10" s="30">
        <f t="shared" ca="1" si="4"/>
        <v>3443550.3600000003</v>
      </c>
      <c r="O10" s="29">
        <f t="shared" ca="1" si="1"/>
        <v>59.497641640241426</v>
      </c>
      <c r="P10" s="29">
        <f t="shared" ca="1" si="2"/>
        <v>81.972509438543554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3133860</v>
      </c>
      <c r="N12" s="38">
        <f t="shared" ca="1" si="6"/>
        <v>3426550.3600000003</v>
      </c>
      <c r="O12" s="38">
        <f t="shared" ca="1" si="1"/>
        <v>72.585502728509653</v>
      </c>
      <c r="P12" s="38">
        <f t="shared" ca="1" si="2"/>
        <v>109.33961185247588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906779.2</v>
      </c>
      <c r="O14" s="41">
        <f t="shared" ca="1" si="1"/>
        <v>34.3267758400278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4200860</v>
      </c>
      <c r="N18" s="23">
        <f t="shared" ca="1" si="11"/>
        <v>2536771.16</v>
      </c>
      <c r="O18" s="22">
        <f t="shared" ref="O18:O20" ca="1" si="12">IF(L18&gt;0,N18*100/L18,0)</f>
        <v>61.197134548138891</v>
      </c>
      <c r="P18" s="22">
        <f t="shared" ref="P18:P26" ca="1" si="13">IF(M18&gt;0,N18*100/M18,0)</f>
        <v>60.386948386758903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4200860</v>
      </c>
      <c r="N20" s="30">
        <f t="shared" ca="1" si="15"/>
        <v>2536771.16</v>
      </c>
      <c r="O20" s="29">
        <f t="shared" ca="1" si="12"/>
        <v>61.197134548138891</v>
      </c>
      <c r="P20" s="29">
        <f t="shared" ca="1" si="13"/>
        <v>60.386948386758903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3133860</v>
      </c>
      <c r="N22" s="41">
        <f t="shared" ca="1" si="18"/>
        <v>2519771.16</v>
      </c>
      <c r="O22" s="41">
        <f t="shared" ca="1" si="17"/>
        <v>81.857394716794801</v>
      </c>
      <c r="P22" s="41">
        <f t="shared" ca="1" si="13"/>
        <v>80.404713675786411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906779.2</v>
      </c>
      <c r="O28" s="22">
        <f t="shared" ref="O28:O30" ca="1" si="24">IF(L28&gt;0,N28*100/L28,0)</f>
        <v>55.208467278430454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906779.2</v>
      </c>
      <c r="O30" s="29">
        <f t="shared" ca="1" si="24"/>
        <v>55.208467278430454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906779.2</v>
      </c>
      <c r="O32" s="41">
        <f t="shared" ca="1" si="29"/>
        <v>55.208467278430454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906779.2</v>
      </c>
      <c r="O34" s="41">
        <f t="shared" ca="1" si="29"/>
        <v>55.208467278430454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4200860</v>
      </c>
      <c r="N37" s="55">
        <f t="shared" ca="1" si="33"/>
        <v>2536771.16</v>
      </c>
      <c r="O37" s="56">
        <f t="shared" ca="1" si="29"/>
        <v>61.197134548138891</v>
      </c>
      <c r="P37" s="56">
        <f t="shared" ca="1" si="25"/>
        <v>60.386948386758903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674100</v>
      </c>
      <c r="N41" s="79">
        <f t="shared" ca="1" si="34"/>
        <v>572707.64</v>
      </c>
      <c r="O41" s="78">
        <f t="shared" ref="O41:O43" ca="1" si="35">IF(L41&gt;0,N41*100/L41,0)</f>
        <v>84.958854769322059</v>
      </c>
      <c r="P41" s="78">
        <f t="shared" ref="P41:P43" ca="1" si="36">IF(M41&gt;0,N41*100/M41,0)</f>
        <v>84.958854769322059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674100</v>
      </c>
      <c r="N43" s="79">
        <f t="shared" ca="1" si="38"/>
        <v>572707.64</v>
      </c>
      <c r="O43" s="78">
        <f t="shared" ca="1" si="35"/>
        <v>84.958854769322059</v>
      </c>
      <c r="P43" s="78">
        <f t="shared" ca="1" si="36"/>
        <v>84.958854769322059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IFERROR(__xludf.DUMMYFUNCTION("IMPORTRANGE(""https://docs.google.com/spreadsheets/d/1Yj_ptqi66GCucihVvJfMjLAmec39IyEx_6qawtMGysU/edit?usp=sharing"",""สบก!Q92"")"),674100)</f>
        <v>674100</v>
      </c>
      <c r="N45" s="91">
        <f ca="1">IFERROR(__xludf.DUMMYFUNCTION("IMPORTRANGE(""https://docs.google.com/spreadsheets/d/1Yj_ptqi66GCucihVvJfMjLAmec39IyEx_6qawtMGysU/edit?usp=sharing"",""สบก!R92"")"),572707.64)</f>
        <v>572707.64</v>
      </c>
      <c r="O45" s="92">
        <f ca="1">IF(L45&gt;0,N45*100/L45,0)</f>
        <v>84.958854769322059</v>
      </c>
      <c r="P45" s="92">
        <f ca="1">IF(M45&gt;0,N45*100/M45,0)</f>
        <v>84.958854769322059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513815</v>
      </c>
      <c r="N53" s="125">
        <f t="shared" ca="1" si="39"/>
        <v>509233</v>
      </c>
      <c r="O53" s="124">
        <f t="shared" ref="O53:O55" ca="1" si="40">IF(L53&gt;0,N53*100/L53,0)</f>
        <v>101.8466</v>
      </c>
      <c r="P53" s="124">
        <f t="shared" ref="P53:P55" ca="1" si="41">IF(M53&gt;0,N53*100/M53,0)</f>
        <v>99.108239346846631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513815</v>
      </c>
      <c r="N55" s="125">
        <f t="shared" ca="1" si="43"/>
        <v>509233</v>
      </c>
      <c r="O55" s="124">
        <f t="shared" ca="1" si="40"/>
        <v>101.8466</v>
      </c>
      <c r="P55" s="124">
        <f t="shared" ca="1" si="41"/>
        <v>99.108239346846631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IFERROR(__xludf.DUMMYFUNCTION("IMPORTRANGE(""https://docs.google.com/spreadsheets/d/1Yj_ptqi66GCucihVvJfMjLAmec39IyEx_6qawtMGysU/edit?usp=sharing"",""สบก!Z92"")"),513815)</f>
        <v>513815</v>
      </c>
      <c r="N57" s="91">
        <f ca="1">IFERROR(__xludf.DUMMYFUNCTION("IMPORTRANGE(""https://docs.google.com/spreadsheets/d/1Yj_ptqi66GCucihVvJfMjLAmec39IyEx_6qawtMGysU/edit?usp=sharing"",""สบก!AA92"")"),509233)</f>
        <v>509233</v>
      </c>
      <c r="O57" s="92">
        <f ca="1">IF(L57&gt;0,N57*100/L57,0)</f>
        <v>101.8466</v>
      </c>
      <c r="P57" s="92">
        <f ca="1">IF(M57&gt;0,N57*100/M57,0)</f>
        <v>99.108239346846631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62680</v>
      </c>
      <c r="O118" s="155">
        <f t="shared" ref="O118:O120" ca="1" si="59">IF(L118&gt;0,N118*100/L118,0)</f>
        <v>96.594236400061646</v>
      </c>
      <c r="P118" s="155">
        <f t="shared" ref="P118:P120" ca="1" si="60">IF(M118&gt;0,N118*100/M118,0)</f>
        <v>96.594236400061646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62680</v>
      </c>
      <c r="O120" s="160">
        <f t="shared" ca="1" si="59"/>
        <v>96.594236400061646</v>
      </c>
      <c r="P120" s="160">
        <f t="shared" ca="1" si="60"/>
        <v>96.594236400061646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IFERROR(__xludf.DUMMYFUNCTION("IMPORTRANGE(""https://docs.google.com/spreadsheets/d/1Yj_ptqi66GCucihVvJfMjLAmec39IyEx_6qawtMGysU/edit?usp=sharing"",""สบก!BA92"")"),64890)</f>
        <v>64890</v>
      </c>
      <c r="N122" s="174">
        <f ca="1">IFERROR(__xludf.DUMMYFUNCTION("IMPORTRANGE(""https://docs.google.com/spreadsheets/d/1Yj_ptqi66GCucihVvJfMjLAmec39IyEx_6qawtMGysU/edit?usp=sharing"",""สบก!BB92"")"),62680)</f>
        <v>62680</v>
      </c>
      <c r="O122" s="175">
        <f ca="1">IF(L122&gt;0,N122*100/L122,0)</f>
        <v>96.594236400061646</v>
      </c>
      <c r="P122" s="175">
        <f ca="1">IF(M122&gt;0,N122*100/M122,0)</f>
        <v>96.594236400061646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178562</v>
      </c>
      <c r="O140" s="155">
        <f t="shared" ref="O140:O142" ca="1" si="65">IF(L140&gt;0,N140*100/L140,0)</f>
        <v>87.145924841386048</v>
      </c>
      <c r="P140" s="155">
        <f t="shared" ref="P140:P142" ca="1" si="66">IF(M140&gt;0,N140*100/M140,0)</f>
        <v>87.145924841386048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178562</v>
      </c>
      <c r="O142" s="160">
        <f t="shared" ca="1" si="65"/>
        <v>87.145924841386048</v>
      </c>
      <c r="P142" s="160">
        <f t="shared" ca="1" si="66"/>
        <v>87.145924841386048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IFERROR(__xludf.DUMMYFUNCTION("IMPORTRANGE(""https://docs.google.com/spreadsheets/d/1Yj_ptqi66GCucihVvJfMjLAmec39IyEx_6qawtMGysU/edit?usp=sharing"",""สบก!BK92"")"),178562)</f>
        <v>178562</v>
      </c>
      <c r="O144" s="175">
        <f ca="1">IF(L144&gt;0,N144*100/L144,0)</f>
        <v>87.145924841386048</v>
      </c>
      <c r="P144" s="175">
        <f ca="1">IF(M144&gt;0,N144*100/M144,0)</f>
        <v>87.145924841386048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IFERROR(__xludf.DUMMYFUNCTION("IMPORTRANGE(""https://docs.google.com/spreadsheets/d/1IYY_tgx_IHuhSq3AJ5eI5OnqOPBNLWSHKh2a30DoXe8/edit?usp=sharing"",""สงขลา!J84"")"),45)</f>
        <v>45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147706</v>
      </c>
      <c r="O271" s="155">
        <f t="shared" ref="O271:O273" ca="1" si="84">IF(L271&gt;0,N271*100/L271,0)</f>
        <v>78.902777777777771</v>
      </c>
      <c r="P271" s="155">
        <f t="shared" ref="P271:P273" ca="1" si="85">IF(M271&gt;0,N271*100/M271,0)</f>
        <v>78.902777777777771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147706</v>
      </c>
      <c r="O273" s="160">
        <f t="shared" ca="1" si="84"/>
        <v>78.902777777777771</v>
      </c>
      <c r="P273" s="160">
        <f t="shared" ca="1" si="85"/>
        <v>78.902777777777771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IFERROR(__xludf.DUMMYFUNCTION("IMPORTRANGE(""https://docs.google.com/spreadsheets/d/1Yj_ptqi66GCucihVvJfMjLAmec39IyEx_6qawtMGysU/edit?usp=sharing"",""สบก!CL92"")"),147706)</f>
        <v>147706</v>
      </c>
      <c r="O275" s="175">
        <f ca="1">IF(L275&gt;0,N275*100/L275,0)</f>
        <v>78.902777777777771</v>
      </c>
      <c r="P275" s="175">
        <f ca="1">IF(M275&gt;0,N275*100/M275,0)</f>
        <v>78.902777777777771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72260</v>
      </c>
      <c r="O290" s="155">
        <f t="shared" ref="O290:O292" ca="1" si="89">IF(L290&gt;0,N290*100/L290,0)</f>
        <v>88.31581520410657</v>
      </c>
      <c r="P290" s="155">
        <f t="shared" ref="P290:P292" ca="1" si="90">IF(M290&gt;0,N290*100/M290,0)</f>
        <v>88.31581520410657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72260</v>
      </c>
      <c r="O292" s="160">
        <f t="shared" ca="1" si="89"/>
        <v>88.31581520410657</v>
      </c>
      <c r="P292" s="160">
        <f t="shared" ca="1" si="90"/>
        <v>88.31581520410657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IFERROR(__xludf.DUMMYFUNCTION("IMPORTRANGE(""https://docs.google.com/spreadsheets/d/1Yj_ptqi66GCucihVvJfMjLAmec39IyEx_6qawtMGysU/edit?usp=sharing"",""สบก!CU92"")"),72260)</f>
        <v>72260</v>
      </c>
      <c r="O294" s="175">
        <f ca="1">IF(L294&gt;0,N294*100/L294,0)</f>
        <v>88.31581520410657</v>
      </c>
      <c r="P294" s="175">
        <f ca="1">IF(M294&gt;0,N294*100/M294,0)</f>
        <v>88.31581520410657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1267600</v>
      </c>
      <c r="N310" s="156">
        <f t="shared" ca="1" si="93"/>
        <v>124930</v>
      </c>
      <c r="O310" s="155">
        <f t="shared" ref="O310:O312" ca="1" si="94">IF(L310&gt;0,N310*100/L310,0)</f>
        <v>9.8556326917008512</v>
      </c>
      <c r="P310" s="155">
        <f t="shared" ref="P310:P312" ca="1" si="95">IF(M310&gt;0,N310*100/M310,0)</f>
        <v>9.8556326917008512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1267600</v>
      </c>
      <c r="N312" s="161">
        <f t="shared" ca="1" si="97"/>
        <v>124930</v>
      </c>
      <c r="O312" s="160">
        <f t="shared" ca="1" si="94"/>
        <v>9.8556326917008512</v>
      </c>
      <c r="P312" s="160">
        <f t="shared" ca="1" si="95"/>
        <v>9.8556326917008512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IFERROR(__xludf.DUMMYFUNCTION("IMPORTRANGE(""https://docs.google.com/spreadsheets/d/1Yj_ptqi66GCucihVvJfMjLAmec39IyEx_6qawtMGysU/edit?usp=sharing"",""สบก!DD92"")"),124930)</f>
        <v>124930</v>
      </c>
      <c r="O314" s="175">
        <f ca="1">IF(L314&gt;0,N314*100/L314,0)</f>
        <v>57.412683823529413</v>
      </c>
      <c r="P314" s="175">
        <f ca="1">IF(M314&gt;0,N314*100/M314,0)</f>
        <v>57.412683823529413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IFERROR(__xludf.DUMMYFUNCTION("IMPORTRANGE(""https://docs.google.com/spreadsheets/d/1IYY_tgx_IHuhSq3AJ5eI5OnqOPBNLWSHKh2a30DoXe8/edit?usp=sharing"",""สงขลา!J228"")"),257)</f>
        <v>257</v>
      </c>
      <c r="K328" s="323">
        <f ca="1">IF(I328&gt;0,J328*100/I328,0)</f>
        <v>122.38095238095238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1185410</v>
      </c>
      <c r="N329" s="156">
        <f t="shared" ca="1" si="98"/>
        <v>847567.52</v>
      </c>
      <c r="O329" s="155">
        <f t="shared" ref="O329:O331" ca="1" si="99">IF(L329&gt;0,N329*100/L329,0)</f>
        <v>74.113335840015395</v>
      </c>
      <c r="P329" s="155">
        <f t="shared" ref="P329:P331" ca="1" si="100">IF(M329&gt;0,N329*100/M329,0)</f>
        <v>71.499946853831162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1185410</v>
      </c>
      <c r="N331" s="161">
        <f t="shared" ca="1" si="102"/>
        <v>847567.52</v>
      </c>
      <c r="O331" s="160">
        <f t="shared" ca="1" si="99"/>
        <v>74.113335840015395</v>
      </c>
      <c r="P331" s="160">
        <f t="shared" ca="1" si="100"/>
        <v>71.499946853831162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IFERROR(__xludf.DUMMYFUNCTION("IMPORTRANGE(""https://docs.google.com/spreadsheets/d/1Yj_ptqi66GCucihVvJfMjLAmec39IyEx_6qawtMGysU/edit?usp=sharing"",""สบก!DL92"")"),1168410)</f>
        <v>1168410</v>
      </c>
      <c r="N333" s="174">
        <f ca="1">IFERROR(__xludf.DUMMYFUNCTION("IMPORTRANGE(""https://docs.google.com/spreadsheets/d/1Yj_ptqi66GCucihVvJfMjLAmec39IyEx_6qawtMGysU/edit?usp=sharing"",""สบก!DM92"")"),830567.52)</f>
        <v>830567.52</v>
      </c>
      <c r="O333" s="175">
        <f ca="1">IF(L333&gt;0,N333*100/L333,0)</f>
        <v>73.722718598272692</v>
      </c>
      <c r="P333" s="175">
        <f ca="1">IF(M333&gt;0,N333*100/M333,0)</f>
        <v>71.085279995891852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IFERROR(__xludf.DUMMYFUNCTION("IMPORTRANGE(""https://docs.google.com/spreadsheets/d/1IYY_tgx_IHuhSq3AJ5eI5OnqOPBNLWSHKh2a30DoXe8/edit?usp=sharing"",""สงขลา!J234"")"),201)</f>
        <v>201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IFERROR(__xludf.DUMMYFUNCTION("IMPORTRANGE(""https://docs.google.com/spreadsheets/d/1IYY_tgx_IHuhSq3AJ5eI5OnqOPBNLWSHKh2a30DoXe8/edit?usp=sharing"",""สงขลา!J235"")"),1627)</f>
        <v>1627</v>
      </c>
      <c r="K340" s="348">
        <f t="shared" ca="1" si="103"/>
        <v>94.593023255813947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IFERROR(__xludf.DUMMYFUNCTION("IMPORTRANGE(""https://docs.google.com/spreadsheets/d/1IYY_tgx_IHuhSq3AJ5eI5OnqOPBNLWSHKh2a30DoXe8/edit?usp=sharing"",""สงขลา!J236"")"),337)</f>
        <v>337</v>
      </c>
      <c r="K341" s="348">
        <f t="shared" ca="1" si="103"/>
        <v>160.47619047619048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IFERROR(__xludf.DUMMYFUNCTION("IMPORTRANGE(""https://docs.google.com/spreadsheets/d/1IYY_tgx_IHuhSq3AJ5eI5OnqOPBNLWSHKh2a30DoXe8/edit?usp=sharing"",""สงขลา!J237"")"),3610.4)</f>
        <v>3610.4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IFERROR(__xludf.DUMMYFUNCTION("IMPORTRANGE(""https://docs.google.com/spreadsheets/d/1IYY_tgx_IHuhSq3AJ5eI5OnqOPBNLWSHKh2a30DoXe8/edit?usp=sharing"",""สงขลา!J240"")"),257)</f>
        <v>257</v>
      </c>
      <c r="K345" s="348">
        <f t="shared" ca="1" si="103"/>
        <v>122.38095238095238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IFERROR(__xludf.DUMMYFUNCTION("IMPORTRANGE(""https://docs.google.com/spreadsheets/d/1IYY_tgx_IHuhSq3AJ5eI5OnqOPBNLWSHKh2a30DoXe8/edit?usp=sharing"",""สงขลา!J241"")"),2797.15)</f>
        <v>2797.15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IFERROR(__xludf.DUMMYFUNCTION("IMPORTRANGE(""https://docs.google.com/spreadsheets/d/1IYY_tgx_IHuhSq3AJ5eI5OnqOPBNLWSHKh2a30DoXe8/edit?usp=sharing"",""สงขลา!M242"")"),906779.2)</f>
        <v>906779.2</v>
      </c>
      <c r="O347" s="364">
        <f ca="1">+IF(L347&gt;0,N347*100/L347,0)</f>
        <v>55.208467278430454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IFERROR(__xludf.DUMMYFUNCTION("IMPORTRANGE(""https://docs.google.com/spreadsheets/d/1IYY_tgx_IHuhSq3AJ5eI5OnqOPBNLWSHKh2a30DoXe8/edit?usp=sharing"",""สงขลา!M244"")"),200931)</f>
        <v>200931</v>
      </c>
      <c r="O349" s="379">
        <f ca="1">+IF(L349&gt;0,N349*100/L349,0)</f>
        <v>43.540565138250848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IFERROR(__xludf.DUMMYFUNCTION("IMPORTRANGE(""https://docs.google.com/spreadsheets/d/1IYY_tgx_IHuhSq3AJ5eI5OnqOPBNLWSHKh2a30DoXe8/edit?usp=sharing"",""สงขลา!M247"")"),200931)</f>
        <v>200931</v>
      </c>
      <c r="O352" s="169">
        <f t="shared" ca="1" si="105"/>
        <v>43.540565138250848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IFERROR(__xludf.DUMMYFUNCTION("IMPORTRANGE(""https://docs.google.com/spreadsheets/d/1IYY_tgx_IHuhSq3AJ5eI5OnqOPBNLWSHKh2a30DoXe8/edit?usp=sharing"",""สงขลา!M249"")"),200931)</f>
        <v>200931</v>
      </c>
      <c r="O354" s="175">
        <f t="shared" ca="1" si="105"/>
        <v>43.540565138250848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IFERROR(__xludf.DUMMYFUNCTION("IMPORTRANGE(""https://docs.google.com/spreadsheets/d/1IYY_tgx_IHuhSq3AJ5eI5OnqOPBNLWSHKh2a30DoXe8/edit?usp=sharing"",""สงขลา!M252"")"),95451)</f>
        <v>95451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IFERROR(__xludf.DUMMYFUNCTION("IMPORTRANGE(""https://docs.google.com/spreadsheets/d/1IYY_tgx_IHuhSq3AJ5eI5OnqOPBNLWSHKh2a30DoXe8/edit?usp=sharing"",""สงขลา!M275"")"),93080)</f>
        <v>93080</v>
      </c>
      <c r="O380" s="379">
        <f ca="1">+IF(L380&gt;0,N380*100/L380,0)</f>
        <v>44.844864135671614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IFERROR(__xludf.DUMMYFUNCTION("IMPORTRANGE(""https://docs.google.com/spreadsheets/d/1IYY_tgx_IHuhSq3AJ5eI5OnqOPBNLWSHKh2a30DoXe8/edit?usp=sharing"",""สงขลา!M278"")"),93080)</f>
        <v>93080</v>
      </c>
      <c r="O383" s="169">
        <f t="shared" ca="1" si="109"/>
        <v>44.844864135671614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IFERROR(__xludf.DUMMYFUNCTION("IMPORTRANGE(""https://docs.google.com/spreadsheets/d/1IYY_tgx_IHuhSq3AJ5eI5OnqOPBNLWSHKh2a30DoXe8/edit?usp=sharing"",""สงขลา!M280"")"),93080)</f>
        <v>93080</v>
      </c>
      <c r="O385" s="175">
        <f t="shared" ca="1" si="109"/>
        <v>44.844864135671614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IFERROR(__xludf.DUMMYFUNCTION("IMPORTRANGE(""https://docs.google.com/spreadsheets/d/1IYY_tgx_IHuhSq3AJ5eI5OnqOPBNLWSHKh2a30DoXe8/edit?usp=sharing"",""สงขลา!M282"")"),16000)</f>
        <v>16000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IFERROR(__xludf.DUMMYFUNCTION("IMPORTRANGE(""https://docs.google.com/spreadsheets/d/1IYY_tgx_IHuhSq3AJ5eI5OnqOPBNLWSHKh2a30DoXe8/edit?usp=sharing"",""สงขลา!M284"")"),18280)</f>
        <v>18280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IFERROR(__xludf.DUMMYFUNCTION("IMPORTRANGE(""https://docs.google.com/spreadsheets/d/1IYY_tgx_IHuhSq3AJ5eI5OnqOPBNLWSHKh2a30DoXe8/edit?usp=sharing"",""สงขลา!M330"")"),61950)</f>
        <v>61950</v>
      </c>
      <c r="O435" s="418">
        <f t="shared" ref="O435:O439" ca="1" si="114">+IF(L435&gt;0,N435*100/L435,0)</f>
        <v>70.397727272727266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IFERROR(__xludf.DUMMYFUNCTION("IMPORTRANGE(""https://docs.google.com/spreadsheets/d/1IYY_tgx_IHuhSq3AJ5eI5OnqOPBNLWSHKh2a30DoXe8/edit?usp=sharing"",""สงขลา!M332"")"),61950)</f>
        <v>61950</v>
      </c>
      <c r="O437" s="175">
        <f t="shared" ca="1" si="114"/>
        <v>70.397727272727266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IFERROR(__xludf.DUMMYFUNCTION("IMPORTRANGE(""https://docs.google.com/spreadsheets/d/1IYY_tgx_IHuhSq3AJ5eI5OnqOPBNLWSHKh2a30DoXe8/edit?usp=sharing"",""สงขลา!M334"")"),61950)</f>
        <v>61950</v>
      </c>
      <c r="O439" s="175">
        <f t="shared" ca="1" si="114"/>
        <v>70.397727272727266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IFERROR(__xludf.DUMMYFUNCTION("IMPORTRANGE(""https://docs.google.com/spreadsheets/d/1IYY_tgx_IHuhSq3AJ5eI5OnqOPBNLWSHKh2a30DoXe8/edit?usp=sharing"",""สงขลา!M338"")"),23590)</f>
        <v>23590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IFERROR(__xludf.DUMMYFUNCTION("IMPORTRANGE(""https://docs.google.com/spreadsheets/d/1IYY_tgx_IHuhSq3AJ5eI5OnqOPBNLWSHKh2a30DoXe8/edit?usp=sharing"",""สงขลา!M350"")"),82257.2)</f>
        <v>82257.2</v>
      </c>
      <c r="O455" s="379">
        <f t="shared" ref="O455:O459" ca="1" si="116">+IF(L455&gt;0,N455*100/L455,0)</f>
        <v>43.381395888489244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IFERROR(__xludf.DUMMYFUNCTION("IMPORTRANGE(""https://docs.google.com/spreadsheets/d/1IYY_tgx_IHuhSq3AJ5eI5OnqOPBNLWSHKh2a30DoXe8/edit?usp=sharing"",""สงขลา!M352"")"),82257.2)</f>
        <v>82257.2</v>
      </c>
      <c r="O457" s="175">
        <f t="shared" ca="1" si="116"/>
        <v>43.381395888489244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IFERROR(__xludf.DUMMYFUNCTION("IMPORTRANGE(""https://docs.google.com/spreadsheets/d/1IYY_tgx_IHuhSq3AJ5eI5OnqOPBNLWSHKh2a30DoXe8/edit?usp=sharing"",""สงขลา!M354"")"),82257.2)</f>
        <v>82257.2</v>
      </c>
      <c r="O459" s="175">
        <f t="shared" ca="1" si="116"/>
        <v>43.381395888489244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IFERROR(__xludf.DUMMYFUNCTION("IMPORTRANGE(""https://docs.google.com/spreadsheets/d/1IYY_tgx_IHuhSq3AJ5eI5OnqOPBNLWSHKh2a30DoXe8/edit?usp=sharing"",""สงขลา!M358"")"),82257.2)</f>
        <v>82257.2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IFERROR(__xludf.DUMMYFUNCTION("IMPORTRANGE(""https://docs.google.com/spreadsheets/d/1IYY_tgx_IHuhSq3AJ5eI5OnqOPBNLWSHKh2a30DoXe8/edit?usp=sharing"",""สงขลา!J378"")"),26216)</f>
        <v>26216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IFERROR(__xludf.DUMMYFUNCTION("IMPORTRANGE(""https://docs.google.com/spreadsheets/d/1IYY_tgx_IHuhSq3AJ5eI5OnqOPBNLWSHKh2a30DoXe8/edit?usp=sharing"",""สงขลา!J379"")"),3128)</f>
        <v>3128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IFERROR(__xludf.DUMMYFUNCTION("IMPORTRANGE(""https://docs.google.com/spreadsheets/d/1IYY_tgx_IHuhSq3AJ5eI5OnqOPBNLWSHKh2a30DoXe8/edit?usp=sharing"",""สงขลา!J382"")"),750)</f>
        <v>750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IFERROR(__xludf.DUMMYFUNCTION("IMPORTRANGE(""https://docs.google.com/spreadsheets/d/1IYY_tgx_IHuhSq3AJ5eI5OnqOPBNLWSHKh2a30DoXe8/edit?usp=sharing"",""สงขลา!J384"")"),750)</f>
        <v>750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IFERROR(__xludf.DUMMYFUNCTION("IMPORTRANGE(""https://docs.google.com/spreadsheets/d/1IYY_tgx_IHuhSq3AJ5eI5OnqOPBNLWSHKh2a30DoXe8/edit?usp=sharing"",""สงขลา!J388"")"),459)</f>
        <v>459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IFERROR(__xludf.DUMMYFUNCTION("IMPORTRANGE(""https://docs.google.com/spreadsheets/d/1IYY_tgx_IHuhSq3AJ5eI5OnqOPBNLWSHKh2a30DoXe8/edit?usp=sharing"",""สงขลา!J389"")"),48)</f>
        <v>48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IFERROR(__xludf.DUMMYFUNCTION("IMPORTRANGE(""https://docs.google.com/spreadsheets/d/1IYY_tgx_IHuhSq3AJ5eI5OnqOPBNLWSHKh2a30DoXe8/edit?usp=sharing"",""สงขลา!J395"")"),255)</f>
        <v>255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IFERROR(__xludf.DUMMYFUNCTION("IMPORTRANGE(""https://docs.google.com/spreadsheets/d/1IYY_tgx_IHuhSq3AJ5eI5OnqOPBNLWSHKh2a30DoXe8/edit?usp=sharing"",""สงขลา!J396"")"),21)</f>
        <v>21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IFERROR(__xludf.DUMMYFUNCTION("IMPORTRANGE(""https://docs.google.com/spreadsheets/d/1IYY_tgx_IHuhSq3AJ5eI5OnqOPBNLWSHKh2a30DoXe8/edit?usp=sharing"",""สงขลา!J399"")"),99)</f>
        <v>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IFERROR(__xludf.DUMMYFUNCTION("IMPORTRANGE(""https://docs.google.com/spreadsheets/d/1IYY_tgx_IHuhSq3AJ5eI5OnqOPBNLWSHKh2a30DoXe8/edit?usp=sharing"",""สงขลา!J400"")"),8)</f>
        <v>8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IFERROR(__xludf.DUMMYFUNCTION("IMPORTRANGE(""https://docs.google.com/spreadsheets/d/1IYY_tgx_IHuhSq3AJ5eI5OnqOPBNLWSHKh2a30DoXe8/edit?usp=sharing"",""สงขลา!J403"")"),38)</f>
        <v>38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IFERROR(__xludf.DUMMYFUNCTION("IMPORTRANGE(""https://docs.google.com/spreadsheets/d/1IYY_tgx_IHuhSq3AJ5eI5OnqOPBNLWSHKh2a30DoXe8/edit?usp=sharing"",""สงขลา!J405"")"),38)</f>
        <v>38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IFERROR(__xludf.DUMMYFUNCTION("IMPORTRANGE(""https://docs.google.com/spreadsheets/d/1IYY_tgx_IHuhSq3AJ5eI5OnqOPBNLWSHKh2a30DoXe8/edit?usp=sharing"",""สงขลา!J459"")"),1933)</f>
        <v>1933</v>
      </c>
      <c r="K564" s="378">
        <f ca="1">IF(I564&gt;0,J564*100/I564,0)</f>
        <v>175.72727272727272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IFERROR(__xludf.DUMMYFUNCTION("IMPORTRANGE(""https://docs.google.com/spreadsheets/d/1IYY_tgx_IHuhSq3AJ5eI5OnqOPBNLWSHKh2a30DoXe8/edit?usp=sharing"",""สงขลา!M459"")"),90655)</f>
        <v>90655</v>
      </c>
      <c r="O564" s="379">
        <f t="shared" ref="O564:O568" ca="1" si="122">+IF(L564&gt;0,N564*100/L564,0)</f>
        <v>73.345469255663431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IFERROR(__xludf.DUMMYFUNCTION("IMPORTRANGE(""https://docs.google.com/spreadsheets/d/1IYY_tgx_IHuhSq3AJ5eI5OnqOPBNLWSHKh2a30DoXe8/edit?usp=sharing"",""สงขลา!M461"")"),90655)</f>
        <v>90655</v>
      </c>
      <c r="O566" s="175">
        <f t="shared" ca="1" si="122"/>
        <v>73.345469255663431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IFERROR(__xludf.DUMMYFUNCTION("IMPORTRANGE(""https://docs.google.com/spreadsheets/d/1IYY_tgx_IHuhSq3AJ5eI5OnqOPBNLWSHKh2a30DoXe8/edit?usp=sharing"",""สงขลา!M463"")"),90655)</f>
        <v>90655</v>
      </c>
      <c r="O568" s="175">
        <f t="shared" ca="1" si="122"/>
        <v>73.345469255663431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IFERROR(__xludf.DUMMYFUNCTION("IMPORTRANGE(""https://docs.google.com/spreadsheets/d/1IYY_tgx_IHuhSq3AJ5eI5OnqOPBNLWSHKh2a30DoXe8/edit?usp=sharing"",""สงขลา!M466"")"),85515)</f>
        <v>85515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IFERROR(__xludf.DUMMYFUNCTION("IMPORTRANGE(""https://docs.google.com/spreadsheets/d/1IYY_tgx_IHuhSq3AJ5eI5OnqOPBNLWSHKh2a30DoXe8/edit?usp=sharing"",""สงขลา!M467"")"),5140)</f>
        <v>5140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IFERROR(__xludf.DUMMYFUNCTION("IMPORTRANGE(""https://docs.google.com/spreadsheets/d/1IYY_tgx_IHuhSq3AJ5eI5OnqOPBNLWSHKh2a30DoXe8/edit?usp=sharing"",""สงขลา!J468"")"),1933)</f>
        <v>1933</v>
      </c>
      <c r="K573" s="208">
        <f ca="1">IF(I573&gt;0,J573*100/I573,0)</f>
        <v>175.72727272727272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IFERROR(__xludf.DUMMYFUNCTION("IMPORTRANGE(""https://docs.google.com/spreadsheets/d/1IYY_tgx_IHuhSq3AJ5eI5OnqOPBNLWSHKh2a30DoXe8/edit?usp=sharing"",""สงขลา!J471"")"),116)</f>
        <v>116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IFERROR(__xludf.DUMMYFUNCTION("IMPORTRANGE(""https://docs.google.com/spreadsheets/d/1IYY_tgx_IHuhSq3AJ5eI5OnqOPBNLWSHKh2a30DoXe8/edit?usp=sharing"",""สงขลา!J472"")"),1816)</f>
        <v>1816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IFERROR(__xludf.DUMMYFUNCTION("IMPORTRANGE(""https://docs.google.com/spreadsheets/d/1IYY_tgx_IHuhSq3AJ5eI5OnqOPBNLWSHKh2a30DoXe8/edit?usp=sharing"",""สงขลา!M475"")"),226081)</f>
        <v>226081</v>
      </c>
      <c r="O580" s="379">
        <f t="shared" ref="O580:O584" ca="1" si="124">+IF(L580&gt;0,N580*100/L580,0)</f>
        <v>60.028941638787103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IFERROR(__xludf.DUMMYFUNCTION("IMPORTRANGE(""https://docs.google.com/spreadsheets/d/1IYY_tgx_IHuhSq3AJ5eI5OnqOPBNLWSHKh2a30DoXe8/edit?usp=sharing"",""สงขลา!M477"")"),226081)</f>
        <v>226081</v>
      </c>
      <c r="O582" s="175">
        <f t="shared" ca="1" si="124"/>
        <v>60.028941638787103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IFERROR(__xludf.DUMMYFUNCTION("IMPORTRANGE(""https://docs.google.com/spreadsheets/d/1IYY_tgx_IHuhSq3AJ5eI5OnqOPBNLWSHKh2a30DoXe8/edit?usp=sharing"",""สงขลา!M479"")"),226081)</f>
        <v>226081</v>
      </c>
      <c r="O584" s="175">
        <f t="shared" ca="1" si="124"/>
        <v>60.028941638787103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IFERROR(__xludf.DUMMYFUNCTION("IMPORTRANGE(""https://docs.google.com/spreadsheets/d/1IYY_tgx_IHuhSq3AJ5eI5OnqOPBNLWSHKh2a30DoXe8/edit?usp=sharing"",""สงขลา!M482"")"),84096)</f>
        <v>84096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IFERROR(__xludf.DUMMYFUNCTION("IMPORTRANGE(""https://docs.google.com/spreadsheets/d/1IYY_tgx_IHuhSq3AJ5eI5OnqOPBNLWSHKh2a30DoXe8/edit?usp=sharing"",""สงขลา!M483"")"),141985)</f>
        <v>141985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IFERROR(__xludf.DUMMYFUNCTION("IMPORTRANGE(""https://docs.google.com/spreadsheets/d/1IYY_tgx_IHuhSq3AJ5eI5OnqOPBNLWSHKh2a30DoXe8/edit?usp=sharing"",""สงขลา!M492"")"),11135)</f>
        <v>11135</v>
      </c>
      <c r="O597" s="418">
        <f t="shared" ref="O597:O601" ca="1" si="126">+IF(L597&gt;0,N597*100/L597,0)</f>
        <v>244.72527472527472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IFERROR(__xludf.DUMMYFUNCTION("IMPORTRANGE(""https://docs.google.com/spreadsheets/d/1IYY_tgx_IHuhSq3AJ5eI5OnqOPBNLWSHKh2a30DoXe8/edit?usp=sharing"",""สงขลา!M494"")"),11135)</f>
        <v>11135</v>
      </c>
      <c r="O599" s="175">
        <f t="shared" ca="1" si="126"/>
        <v>244.72527472527472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IFERROR(__xludf.DUMMYFUNCTION("IMPORTRANGE(""https://docs.google.com/spreadsheets/d/1IYY_tgx_IHuhSq3AJ5eI5OnqOPBNLWSHKh2a30DoXe8/edit?usp=sharing"",""สงขลา!M496"")"),11135)</f>
        <v>11135</v>
      </c>
      <c r="O601" s="175">
        <f t="shared" ca="1" si="126"/>
        <v>244.72527472527472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IFERROR(__xludf.DUMMYFUNCTION("IMPORTRANGE(""https://docs.google.com/spreadsheets/d/1IYY_tgx_IHuhSq3AJ5eI5OnqOPBNLWSHKh2a30DoXe8/edit?usp=sharing"",""สงขลา!M500"")"),11135)</f>
        <v>11135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IFERROR(__xludf.DUMMYFUNCTION("IMPORTRANGE(""https://docs.google.com/spreadsheets/d/1IYY_tgx_IHuhSq3AJ5eI5OnqOPBNLWSHKh2a30DoXe8/edit?usp=sharing"",""สงขลา!J523"")"),2029128.23)</f>
        <v>2029128.23</v>
      </c>
      <c r="K628" s="348">
        <f t="shared" ref="K628:K635" ca="1" si="129">IF(I628&gt;0,J628*100/I628,0)</f>
        <v>61.264547583899471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IFERROR(__xludf.DUMMYFUNCTION("IMPORTRANGE(""https://docs.google.com/spreadsheets/d/1IYY_tgx_IHuhSq3AJ5eI5OnqOPBNLWSHKh2a30DoXe8/edit?usp=sharing"",""สงขลา!J524"")"),181)</f>
        <v>181</v>
      </c>
      <c r="K629" s="348">
        <f t="shared" ca="1" si="129"/>
        <v>68.301886792452834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IFERROR(__xludf.DUMMYFUNCTION("IMPORTRANGE(""https://docs.google.com/spreadsheets/d/1IYY_tgx_IHuhSq3AJ5eI5OnqOPBNLWSHKh2a30DoXe8/edit?usp=sharing"",""สงขลา!J525"")"),223131.47)</f>
        <v>223131.47</v>
      </c>
      <c r="K630" s="348">
        <f t="shared" ca="1" si="129"/>
        <v>24.064907415211611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IFERROR(__xludf.DUMMYFUNCTION("IMPORTRANGE(""https://docs.google.com/spreadsheets/d/1IYY_tgx_IHuhSq3AJ5eI5OnqOPBNLWSHKh2a30DoXe8/edit?usp=sharing"",""สงขลา!J526"")"),38)</f>
        <v>38</v>
      </c>
      <c r="K631" s="348">
        <f t="shared" ca="1" si="129"/>
        <v>90.476190476190482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IFERROR(__xludf.DUMMYFUNCTION("IMPORTRANGE(""https://docs.google.com/spreadsheets/d/1IYY_tgx_IHuhSq3AJ5eI5OnqOPBNLWSHKh2a30DoXe8/edit?usp=sharing"",""สงขลา!J529"")"),1680000)</f>
        <v>1680000</v>
      </c>
      <c r="K634" s="348">
        <f t="shared" ca="1" si="129"/>
        <v>93.333333333333329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IFERROR(__xludf.DUMMYFUNCTION("IMPORTRANGE(""https://docs.google.com/spreadsheets/d/1IYY_tgx_IHuhSq3AJ5eI5OnqOPBNLWSHKh2a30DoXe8/edit?usp=sharing"",""สงขลา!I530"")"),36)</f>
        <v>36</v>
      </c>
      <c r="J635" s="518">
        <f ca="1">IFERROR(__xludf.DUMMYFUNCTION("IMPORTRANGE(""https://docs.google.com/spreadsheets/d/1IYY_tgx_IHuhSq3AJ5eI5OnqOPBNLWSHKh2a30DoXe8/edit?usp=sharing"",""สงขลา!J530"")"),36)</f>
        <v>36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286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2428286</v>
      </c>
      <c r="M8" s="23">
        <f t="shared" ca="1" si="0"/>
        <v>1939022</v>
      </c>
      <c r="N8" s="23">
        <f t="shared" ca="1" si="0"/>
        <v>1713626.96</v>
      </c>
      <c r="O8" s="22">
        <f t="shared" ref="O8:O16" ca="1" si="1">IF(L8&gt;0,N8*100/L8,0)</f>
        <v>70.5694040981993</v>
      </c>
      <c r="P8" s="22">
        <f t="shared" ref="P8:P16" ca="1" si="2">IF(M8&gt;0,N8*100/M8,0)</f>
        <v>88.375838953864374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2428286</v>
      </c>
      <c r="M10" s="30">
        <f t="shared" ca="1" si="4"/>
        <v>1939022</v>
      </c>
      <c r="N10" s="30">
        <f t="shared" ca="1" si="4"/>
        <v>1713626.96</v>
      </c>
      <c r="O10" s="29">
        <f t="shared" ca="1" si="1"/>
        <v>70.5694040981993</v>
      </c>
      <c r="P10" s="29">
        <f t="shared" ca="1" si="2"/>
        <v>88.375838953864374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2259286</v>
      </c>
      <c r="M12" s="38">
        <f t="shared" ca="1" si="6"/>
        <v>1770022</v>
      </c>
      <c r="N12" s="38">
        <f t="shared" ca="1" si="6"/>
        <v>1544626.96</v>
      </c>
      <c r="O12" s="38">
        <f t="shared" ca="1" si="1"/>
        <v>68.367925087837492</v>
      </c>
      <c r="P12" s="38">
        <f t="shared" ca="1" si="2"/>
        <v>87.265975225166699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914686</v>
      </c>
      <c r="M14" s="38">
        <f t="shared" si="8"/>
        <v>0</v>
      </c>
      <c r="N14" s="38">
        <f t="shared" ca="1" si="8"/>
        <v>330267.55</v>
      </c>
      <c r="O14" s="41">
        <f t="shared" ca="1" si="1"/>
        <v>36.10720509551912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1939022</v>
      </c>
      <c r="N18" s="23">
        <f t="shared" ca="1" si="11"/>
        <v>1383359.41</v>
      </c>
      <c r="O18" s="22">
        <f t="shared" ref="O18:O20" ca="1" si="12">IF(L18&gt;0,N18*100/L18,0)</f>
        <v>71.795320244341681</v>
      </c>
      <c r="P18" s="22">
        <f t="shared" ref="P18:P26" ca="1" si="13">IF(M18&gt;0,N18*100/M18,0)</f>
        <v>71.343151856967069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1939022</v>
      </c>
      <c r="N20" s="30">
        <f t="shared" ca="1" si="15"/>
        <v>1383359.41</v>
      </c>
      <c r="O20" s="29">
        <f t="shared" ca="1" si="12"/>
        <v>71.795320244341681</v>
      </c>
      <c r="P20" s="29">
        <f t="shared" ca="1" si="13"/>
        <v>71.343151856967069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1770022</v>
      </c>
      <c r="N22" s="41">
        <f t="shared" ca="1" si="18"/>
        <v>1214359.4099999999</v>
      </c>
      <c r="O22" s="41">
        <f t="shared" ca="1" si="17"/>
        <v>69.083655798977134</v>
      </c>
      <c r="P22" s="41">
        <f t="shared" ca="1" si="13"/>
        <v>68.607023528521111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330267.55</v>
      </c>
      <c r="O28" s="22">
        <f t="shared" ref="O28:O30" ca="1" si="24">IF(L28&gt;0,N28*100/L28,0)</f>
        <v>65.859093954645886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330267.55</v>
      </c>
      <c r="O30" s="29">
        <f t="shared" ca="1" si="24"/>
        <v>65.859093954645886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330267.55</v>
      </c>
      <c r="O32" s="41">
        <f t="shared" ca="1" si="29"/>
        <v>65.859093954645886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330267.55</v>
      </c>
      <c r="O34" s="41">
        <f t="shared" ca="1" si="29"/>
        <v>65.859093954645886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1939022</v>
      </c>
      <c r="N37" s="55">
        <f t="shared" ca="1" si="33"/>
        <v>1383359.41</v>
      </c>
      <c r="O37" s="56">
        <f t="shared" ca="1" si="29"/>
        <v>71.795320244341681</v>
      </c>
      <c r="P37" s="56">
        <f t="shared" ca="1" si="25"/>
        <v>71.343151856967069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306800</v>
      </c>
      <c r="N41" s="79">
        <f t="shared" ca="1" si="34"/>
        <v>205452.5</v>
      </c>
      <c r="O41" s="78">
        <f t="shared" ref="O41:O43" ca="1" si="35">IF(L41&gt;0,N41*100/L41,0)</f>
        <v>66.966264667535853</v>
      </c>
      <c r="P41" s="78">
        <f t="shared" ref="P41:P43" ca="1" si="36">IF(M41&gt;0,N41*100/M41,0)</f>
        <v>66.966264667535853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306800</v>
      </c>
      <c r="N43" s="79">
        <f t="shared" ca="1" si="38"/>
        <v>205452.5</v>
      </c>
      <c r="O43" s="78">
        <f t="shared" ca="1" si="35"/>
        <v>66.966264667535853</v>
      </c>
      <c r="P43" s="78">
        <f t="shared" ca="1" si="36"/>
        <v>66.966264667535853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IFERROR(__xludf.DUMMYFUNCTION("IMPORTRANGE(""https://docs.google.com/spreadsheets/d/1Yj_ptqi66GCucihVvJfMjLAmec39IyEx_6qawtMGysU/edit?usp=sharing"",""สบก!Q93"")"),306800)</f>
        <v>306800</v>
      </c>
      <c r="N45" s="91">
        <f ca="1">IFERROR(__xludf.DUMMYFUNCTION("IMPORTRANGE(""https://docs.google.com/spreadsheets/d/1Yj_ptqi66GCucihVvJfMjLAmec39IyEx_6qawtMGysU/edit?usp=sharing"",""สบก!R93"")"),205452.5)</f>
        <v>205452.5</v>
      </c>
      <c r="O45" s="92">
        <f ca="1">IF(L45&gt;0,N45*100/L45,0)</f>
        <v>66.966264667535853</v>
      </c>
      <c r="P45" s="92">
        <f ca="1">IF(M45&gt;0,N45*100/M45,0)</f>
        <v>66.966264667535853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340212</v>
      </c>
      <c r="N53" s="125">
        <f t="shared" ca="1" si="39"/>
        <v>246562</v>
      </c>
      <c r="O53" s="124">
        <f t="shared" ref="O53:O55" ca="1" si="40">IF(L53&gt;0,N53*100/L53,0)</f>
        <v>65.749866666666662</v>
      </c>
      <c r="P53" s="124">
        <f t="shared" ref="P53:P55" ca="1" si="41">IF(M53&gt;0,N53*100/M53,0)</f>
        <v>72.473046218240398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340212</v>
      </c>
      <c r="N55" s="125">
        <f t="shared" ca="1" si="43"/>
        <v>246562</v>
      </c>
      <c r="O55" s="124">
        <f t="shared" ca="1" si="40"/>
        <v>65.749866666666662</v>
      </c>
      <c r="P55" s="124">
        <f t="shared" ca="1" si="41"/>
        <v>72.473046218240398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IFERROR(__xludf.DUMMYFUNCTION("IMPORTRANGE(""https://docs.google.com/spreadsheets/d/1Yj_ptqi66GCucihVvJfMjLAmec39IyEx_6qawtMGysU/edit?usp=sharing"",""สบก!Z93"")"),340212)</f>
        <v>340212</v>
      </c>
      <c r="N57" s="91">
        <f ca="1">IFERROR(__xludf.DUMMYFUNCTION("IMPORTRANGE(""https://docs.google.com/spreadsheets/d/1Yj_ptqi66GCucihVvJfMjLAmec39IyEx_6qawtMGysU/edit?usp=sharing"",""สบก!AA93"")"),246562)</f>
        <v>246562</v>
      </c>
      <c r="O57" s="92">
        <f ca="1">IF(L57&gt;0,N57*100/L57,0)</f>
        <v>65.749866666666662</v>
      </c>
      <c r="P57" s="92">
        <f ca="1">IF(M57&gt;0,N57*100/M57,0)</f>
        <v>72.473046218240398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57266.34</v>
      </c>
      <c r="O118" s="155">
        <f t="shared" ref="O118:O120" ca="1" si="59">IF(L118&gt;0,N118*100/L118,0)</f>
        <v>88.251410078594546</v>
      </c>
      <c r="P118" s="155">
        <f t="shared" ref="P118:P120" ca="1" si="60">IF(M118&gt;0,N118*100/M118,0)</f>
        <v>88.251410078594546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57266.34</v>
      </c>
      <c r="O120" s="160">
        <f t="shared" ca="1" si="59"/>
        <v>88.251410078594546</v>
      </c>
      <c r="P120" s="160">
        <f t="shared" ca="1" si="60"/>
        <v>88.251410078594546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IFERROR(__xludf.DUMMYFUNCTION("IMPORTRANGE(""https://docs.google.com/spreadsheets/d/1Yj_ptqi66GCucihVvJfMjLAmec39IyEx_6qawtMGysU/edit?usp=sharing"",""สบก!BB93"")"),57266.34)</f>
        <v>57266.34</v>
      </c>
      <c r="O122" s="175">
        <f ca="1">IF(L122&gt;0,N122*100/L122,0)</f>
        <v>88.251410078594546</v>
      </c>
      <c r="P122" s="175">
        <f ca="1">IF(M122&gt;0,N122*100/M122,0)</f>
        <v>88.251410078594546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50700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57.938856015779095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50700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57.938856015779095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IFERROR(__xludf.DUMMYFUNCTION("IMPORTRANGE(""https://docs.google.com/spreadsheets/d/1Yj_ptqi66GCucihVvJfMjLAmec39IyEx_6qawtMGysU/edit?usp=sharing"",""สบก!BK93"")"),29375)</f>
        <v>29375</v>
      </c>
      <c r="O144" s="175">
        <f ca="1">IF(L144&gt;0,N144*100/L144,0)</f>
        <v>68.793911007025756</v>
      </c>
      <c r="P144" s="175">
        <f ca="1">IF(M144&gt;0,N144*100/M144,0)</f>
        <v>57.938856015779095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IFERROR(__xludf.DUMMYFUNCTION("IMPORTRANGE(""https://docs.google.com/spreadsheets/d/1IYY_tgx_IHuhSq3AJ5eI5OnqOPBNLWSHKh2a30DoXe8/edit?usp=sharing"",""สตูล!J84"")"),12)</f>
        <v>12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111998</v>
      </c>
      <c r="O271" s="155">
        <f t="shared" ref="O271:O273" ca="1" si="84">IF(L271&gt;0,N271*100/L271,0)</f>
        <v>59.827991452991455</v>
      </c>
      <c r="P271" s="155">
        <f t="shared" ref="P271:P273" ca="1" si="85">IF(M271&gt;0,N271*100/M271,0)</f>
        <v>59.827991452991455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111998</v>
      </c>
      <c r="O273" s="160">
        <f t="shared" ca="1" si="84"/>
        <v>59.827991452991455</v>
      </c>
      <c r="P273" s="160">
        <f t="shared" ca="1" si="85"/>
        <v>59.827991452991455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IFERROR(__xludf.DUMMYFUNCTION("IMPORTRANGE(""https://docs.google.com/spreadsheets/d/1Yj_ptqi66GCucihVvJfMjLAmec39IyEx_6qawtMGysU/edit?usp=sharing"",""สบก!CL93"")"),111998)</f>
        <v>111998</v>
      </c>
      <c r="O275" s="175">
        <f ca="1">IF(L275&gt;0,N275*100/L275,0)</f>
        <v>59.827991452991455</v>
      </c>
      <c r="P275" s="175">
        <f ca="1">IF(M275&gt;0,N275*100/M275,0)</f>
        <v>59.827991452991455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IFERROR(__xludf.DUMMYFUNCTION("IMPORTRANGE(""https://docs.google.com/spreadsheets/d/1IYY_tgx_IHuhSq3AJ5eI5OnqOPBNLWSHKh2a30DoXe8/edit?usp=sharing"",""สตูล!J228"")"),67)</f>
        <v>67</v>
      </c>
      <c r="K328" s="323">
        <f ca="1">IF(I328&gt;0,J328*100/I328,0)</f>
        <v>134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965350</v>
      </c>
      <c r="N329" s="156">
        <f t="shared" ca="1" si="98"/>
        <v>708835.57</v>
      </c>
      <c r="O329" s="155">
        <f t="shared" ref="O329:O331" ca="1" si="99">IF(L329&gt;0,N329*100/L329,0)</f>
        <v>76.519195768338108</v>
      </c>
      <c r="P329" s="155">
        <f t="shared" ref="P329:P331" ca="1" si="100">IF(M329&gt;0,N329*100/M329,0)</f>
        <v>73.427831356502821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965350</v>
      </c>
      <c r="N331" s="161">
        <f t="shared" ca="1" si="102"/>
        <v>708835.57</v>
      </c>
      <c r="O331" s="160">
        <f t="shared" ca="1" si="99"/>
        <v>76.519195768338108</v>
      </c>
      <c r="P331" s="160">
        <f t="shared" ca="1" si="100"/>
        <v>73.427831356502821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IFERROR(__xludf.DUMMYFUNCTION("IMPORTRANGE(""https://docs.google.com/spreadsheets/d/1Yj_ptqi66GCucihVvJfMjLAmec39IyEx_6qawtMGysU/edit?usp=sharing"",""สบก!DL93"")"),796350)</f>
        <v>796350</v>
      </c>
      <c r="N333" s="174">
        <f ca="1">IFERROR(__xludf.DUMMYFUNCTION("IMPORTRANGE(""https://docs.google.com/spreadsheets/d/1Yj_ptqi66GCucihVvJfMjLAmec39IyEx_6qawtMGysU/edit?usp=sharing"",""สบก!DM93"")"),539835.57)</f>
        <v>539835.56999999995</v>
      </c>
      <c r="O333" s="175">
        <f ca="1">IF(L333&gt;0,N333*100/L333,0)</f>
        <v>71.27953654188947</v>
      </c>
      <c r="P333" s="175">
        <f ca="1">IF(M333&gt;0,N333*100/M333,0)</f>
        <v>67.78873234130721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IFERROR(__xludf.DUMMYFUNCTION("IMPORTRANGE(""https://docs.google.com/spreadsheets/d/1IYY_tgx_IHuhSq3AJ5eI5OnqOPBNLWSHKh2a30DoXe8/edit?usp=sharing"",""สตูล!J234"")"),106)</f>
        <v>106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IFERROR(__xludf.DUMMYFUNCTION("IMPORTRANGE(""https://docs.google.com/spreadsheets/d/1IYY_tgx_IHuhSq3AJ5eI5OnqOPBNLWSHKh2a30DoXe8/edit?usp=sharing"",""สตูล!J235"")"),540.43)</f>
        <v>540.42999999999995</v>
      </c>
      <c r="K340" s="348">
        <f t="shared" ca="1" si="103"/>
        <v>112.58958333333332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IFERROR(__xludf.DUMMYFUNCTION("IMPORTRANGE(""https://docs.google.com/spreadsheets/d/1IYY_tgx_IHuhSq3AJ5eI5OnqOPBNLWSHKh2a30DoXe8/edit?usp=sharing"",""สตูล!J236"")"),106)</f>
        <v>106</v>
      </c>
      <c r="K341" s="348">
        <f t="shared" ca="1" si="103"/>
        <v>212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IFERROR(__xludf.DUMMYFUNCTION("IMPORTRANGE(""https://docs.google.com/spreadsheets/d/1IYY_tgx_IHuhSq3AJ5eI5OnqOPBNLWSHKh2a30DoXe8/edit?usp=sharing"",""สตูล!J237"")"),540.43)</f>
        <v>540.42999999999995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IFERROR(__xludf.DUMMYFUNCTION("IMPORTRANGE(""https://docs.google.com/spreadsheets/d/1IYY_tgx_IHuhSq3AJ5eI5OnqOPBNLWSHKh2a30DoXe8/edit?usp=sharing"",""สตูล!J240"")"),67)</f>
        <v>67</v>
      </c>
      <c r="K345" s="348">
        <f t="shared" ca="1" si="103"/>
        <v>134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IFERROR(__xludf.DUMMYFUNCTION("IMPORTRANGE(""https://docs.google.com/spreadsheets/d/1IYY_tgx_IHuhSq3AJ5eI5OnqOPBNLWSHKh2a30DoXe8/edit?usp=sharing"",""สตูล!J241"")"),368.929999999999)</f>
        <v>368.92999999999898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IFERROR(__xludf.DUMMYFUNCTION("IMPORTRANGE(""https://docs.google.com/spreadsheets/d/1IYY_tgx_IHuhSq3AJ5eI5OnqOPBNLWSHKh2a30DoXe8/edit?usp=sharing"",""สตูล!M242"")"),330267.55)</f>
        <v>330267.55</v>
      </c>
      <c r="O347" s="364">
        <f ca="1">+IF(L347&gt;0,N347*100/L347,0)</f>
        <v>65.859093954645886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IFERROR(__xludf.DUMMYFUNCTION("IMPORTRANGE(""https://docs.google.com/spreadsheets/d/1IYY_tgx_IHuhSq3AJ5eI5OnqOPBNLWSHKh2a30DoXe8/edit?usp=sharing"",""สตูล!M275"")"),75100)</f>
        <v>75100</v>
      </c>
      <c r="O380" s="379">
        <f ca="1">+IF(L380&gt;0,N380*100/L380,0)</f>
        <v>85.623076046060888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IFERROR(__xludf.DUMMYFUNCTION("IMPORTRANGE(""https://docs.google.com/spreadsheets/d/1IYY_tgx_IHuhSq3AJ5eI5OnqOPBNLWSHKh2a30DoXe8/edit?usp=sharing"",""สตูล!M278"")"),75100)</f>
        <v>75100</v>
      </c>
      <c r="O383" s="169">
        <f t="shared" ca="1" si="109"/>
        <v>85.623076046060888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IFERROR(__xludf.DUMMYFUNCTION("IMPORTRANGE(""https://docs.google.com/spreadsheets/d/1IYY_tgx_IHuhSq3AJ5eI5OnqOPBNLWSHKh2a30DoXe8/edit?usp=sharing"",""สตูล!M280"")"),75100)</f>
        <v>75100</v>
      </c>
      <c r="O385" s="175">
        <f t="shared" ca="1" si="109"/>
        <v>85.623076046060888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IFERROR(__xludf.DUMMYFUNCTION("IMPORTRANGE(""https://docs.google.com/spreadsheets/d/1IYY_tgx_IHuhSq3AJ5eI5OnqOPBNLWSHKh2a30DoXe8/edit?usp=sharing"",""สตูล!M284"")"),11150)</f>
        <v>11150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IFERROR(__xludf.DUMMYFUNCTION("IMPORTRANGE(""https://docs.google.com/spreadsheets/d/1IYY_tgx_IHuhSq3AJ5eI5OnqOPBNLWSHKh2a30DoXe8/edit?usp=sharing"",""สตูล!M296"")"),45792)</f>
        <v>45792</v>
      </c>
      <c r="O401" s="379">
        <f ca="1">+IF(L401&gt;0,N401*100/L401,0)</f>
        <v>56.103896103896105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IFERROR(__xludf.DUMMYFUNCTION("IMPORTRANGE(""https://docs.google.com/spreadsheets/d/1IYY_tgx_IHuhSq3AJ5eI5OnqOPBNLWSHKh2a30DoXe8/edit?usp=sharing"",""สตูล!M299"")"),45792)</f>
        <v>45792</v>
      </c>
      <c r="O404" s="175">
        <f t="shared" ca="1" si="112"/>
        <v>56.103896103896105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IFERROR(__xludf.DUMMYFUNCTION("IMPORTRANGE(""https://docs.google.com/spreadsheets/d/1IYY_tgx_IHuhSq3AJ5eI5OnqOPBNLWSHKh2a30DoXe8/edit?usp=sharing"",""สตูล!M301"")"),45792)</f>
        <v>45792</v>
      </c>
      <c r="O406" s="175">
        <f t="shared" ca="1" si="112"/>
        <v>56.103896103896105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IFERROR(__xludf.DUMMYFUNCTION("IMPORTRANGE(""https://docs.google.com/spreadsheets/d/1IYY_tgx_IHuhSq3AJ5eI5OnqOPBNLWSHKh2a30DoXe8/edit?usp=sharing"",""สตูล!M305"")"),3940)</f>
        <v>3940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IFERROR(__xludf.DUMMYFUNCTION("IMPORTRANGE(""https://docs.google.com/spreadsheets/d/1IYY_tgx_IHuhSq3AJ5eI5OnqOPBNLWSHKh2a30DoXe8/edit?usp=sharing"",""สตูล!M350"")"),80850.55)</f>
        <v>80850.55</v>
      </c>
      <c r="O455" s="379">
        <f t="shared" ref="O455:O459" ca="1" si="116">+IF(L455&gt;0,N455*100/L455,0)</f>
        <v>88.919066053714005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IFERROR(__xludf.DUMMYFUNCTION("IMPORTRANGE(""https://docs.google.com/spreadsheets/d/1IYY_tgx_IHuhSq3AJ5eI5OnqOPBNLWSHKh2a30DoXe8/edit?usp=sharing"",""สตูล!M352"")"),80850.55)</f>
        <v>80850.55</v>
      </c>
      <c r="O457" s="175">
        <f t="shared" ca="1" si="116"/>
        <v>88.919066053714005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IFERROR(__xludf.DUMMYFUNCTION("IMPORTRANGE(""https://docs.google.com/spreadsheets/d/1IYY_tgx_IHuhSq3AJ5eI5OnqOPBNLWSHKh2a30DoXe8/edit?usp=sharing"",""สตูล!M354"")"),80850.55)</f>
        <v>80850.55</v>
      </c>
      <c r="O459" s="175">
        <f t="shared" ca="1" si="116"/>
        <v>88.919066053714005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IFERROR(__xludf.DUMMYFUNCTION("IMPORTRANGE(""https://docs.google.com/spreadsheets/d/1IYY_tgx_IHuhSq3AJ5eI5OnqOPBNLWSHKh2a30DoXe8/edit?usp=sharing"",""สตูล!M358"")"),80850.55)</f>
        <v>80850.55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IFERROR(__xludf.DUMMYFUNCTION("IMPORTRANGE(""https://docs.google.com/spreadsheets/d/1IYY_tgx_IHuhSq3AJ5eI5OnqOPBNLWSHKh2a30DoXe8/edit?usp=sharing"",""สตูล!J459"")"),304)</f>
        <v>304</v>
      </c>
      <c r="K564" s="378">
        <f ca="1">IF(I564&gt;0,J564*100/I564,0)</f>
        <v>152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IFERROR(__xludf.DUMMYFUNCTION("IMPORTRANGE(""https://docs.google.com/spreadsheets/d/1IYY_tgx_IHuhSq3AJ5eI5OnqOPBNLWSHKh2a30DoXe8/edit?usp=sharing"",""สตูล!M459"")"),29935)</f>
        <v>29935</v>
      </c>
      <c r="O564" s="379">
        <f t="shared" ref="O564:O568" ca="1" si="122">+IF(L564&gt;0,N564*100/L564,0)</f>
        <v>24.048039845758353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IFERROR(__xludf.DUMMYFUNCTION("IMPORTRANGE(""https://docs.google.com/spreadsheets/d/1IYY_tgx_IHuhSq3AJ5eI5OnqOPBNLWSHKh2a30DoXe8/edit?usp=sharing"",""สตูล!M461"")"),29935)</f>
        <v>29935</v>
      </c>
      <c r="O566" s="175">
        <f t="shared" ca="1" si="122"/>
        <v>24.048039845758353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IFERROR(__xludf.DUMMYFUNCTION("IMPORTRANGE(""https://docs.google.com/spreadsheets/d/1IYY_tgx_IHuhSq3AJ5eI5OnqOPBNLWSHKh2a30DoXe8/edit?usp=sharing"",""สตูล!M463"")"),29935)</f>
        <v>29935</v>
      </c>
      <c r="O568" s="175">
        <f t="shared" ca="1" si="122"/>
        <v>24.048039845758353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IFERROR(__xludf.DUMMYFUNCTION("IMPORTRANGE(""https://docs.google.com/spreadsheets/d/1IYY_tgx_IHuhSq3AJ5eI5OnqOPBNLWSHKh2a30DoXe8/edit?usp=sharing"",""สตูล!M467"")"),29935)</f>
        <v>29935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IFERROR(__xludf.DUMMYFUNCTION("IMPORTRANGE(""https://docs.google.com/spreadsheets/d/1IYY_tgx_IHuhSq3AJ5eI5OnqOPBNLWSHKh2a30DoXe8/edit?usp=sharing"",""สตูล!J468"")"),304)</f>
        <v>304</v>
      </c>
      <c r="K573" s="208">
        <f ca="1">IF(I573&gt;0,J573*100/I573,0)</f>
        <v>152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IFERROR(__xludf.DUMMYFUNCTION("IMPORTRANGE(""https://docs.google.com/spreadsheets/d/1IYY_tgx_IHuhSq3AJ5eI5OnqOPBNLWSHKh2a30DoXe8/edit?usp=sharing"",""สตูล!J472"")"),205)</f>
        <v>205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IFERROR(__xludf.DUMMYFUNCTION("IMPORTRANGE(""https://docs.google.com/spreadsheets/d/1IYY_tgx_IHuhSq3AJ5eI5OnqOPBNLWSHKh2a30DoXe8/edit?usp=sharing"",""สตูล!J525"")"),4373)</f>
        <v>4373</v>
      </c>
      <c r="K630" s="348">
        <f t="shared" ca="1" si="129"/>
        <v>35.257598967991612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52.941176470588232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IFERROR(__xludf.DUMMYFUNCTION("IMPORTRANGE(""https://docs.google.com/spreadsheets/d/1IYY_tgx_IHuhSq3AJ5eI5OnqOPBNLWSHKh2a30DoXe8/edit?usp=sharing"",""สตูล!I530"")"),17)</f>
        <v>17</v>
      </c>
      <c r="J635" s="518">
        <f ca="1">IFERROR(__xludf.DUMMYFUNCTION("IMPORTRANGE(""https://docs.google.com/spreadsheets/d/1IYY_tgx_IHuhSq3AJ5eI5OnqOPBNLWSHKh2a30DoXe8/edit?usp=sharing"",""สตูล!J530"")"),9)</f>
        <v>9</v>
      </c>
      <c r="K635" s="493">
        <f t="shared" ca="1" si="129"/>
        <v>52.941176470588232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288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7002508</v>
      </c>
      <c r="M8" s="23">
        <f t="shared" ca="1" si="0"/>
        <v>4328786</v>
      </c>
      <c r="N8" s="23">
        <f t="shared" ca="1" si="0"/>
        <v>4099775.2</v>
      </c>
      <c r="O8" s="22">
        <f t="shared" ref="O8:O16" ca="1" si="1">IF(L8&gt;0,N8*100/L8,0)</f>
        <v>58.547240502974077</v>
      </c>
      <c r="P8" s="22">
        <f t="shared" ref="P8:P16" ca="1" si="2">IF(M8&gt;0,N8*100/M8,0)</f>
        <v>94.709583703144489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7002508</v>
      </c>
      <c r="M10" s="30">
        <f t="shared" ca="1" si="4"/>
        <v>4328786</v>
      </c>
      <c r="N10" s="30">
        <f t="shared" ca="1" si="4"/>
        <v>4099775.2</v>
      </c>
      <c r="O10" s="29">
        <f t="shared" ca="1" si="1"/>
        <v>58.547240502974077</v>
      </c>
      <c r="P10" s="29">
        <f t="shared" ca="1" si="2"/>
        <v>94.709583703144489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6853708</v>
      </c>
      <c r="M12" s="38">
        <f t="shared" ca="1" si="6"/>
        <v>4179986</v>
      </c>
      <c r="N12" s="38">
        <f t="shared" ca="1" si="6"/>
        <v>3950975.2</v>
      </c>
      <c r="O12" s="38">
        <f t="shared" ca="1" si="1"/>
        <v>57.647264809063941</v>
      </c>
      <c r="P12" s="38">
        <f t="shared" ca="1" si="2"/>
        <v>94.521254377407004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4465508</v>
      </c>
      <c r="M14" s="38">
        <f t="shared" si="8"/>
        <v>0</v>
      </c>
      <c r="N14" s="38">
        <f t="shared" ca="1" si="8"/>
        <v>1058038.0900000001</v>
      </c>
      <c r="O14" s="41">
        <f t="shared" ca="1" si="1"/>
        <v>23.693566107148396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4243170</v>
      </c>
      <c r="M18" s="23">
        <f t="shared" ca="1" si="11"/>
        <v>4328786</v>
      </c>
      <c r="N18" s="23">
        <f t="shared" ca="1" si="11"/>
        <v>3041737.1100000003</v>
      </c>
      <c r="O18" s="22">
        <f t="shared" ref="O18:O20" ca="1" si="12">IF(L18&gt;0,N18*100/L18,0)</f>
        <v>71.685487736762852</v>
      </c>
      <c r="P18" s="22">
        <f t="shared" ref="P18:P26" ca="1" si="13">IF(M18&gt;0,N18*100/M18,0)</f>
        <v>70.267671120725311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4243170</v>
      </c>
      <c r="M20" s="30">
        <f t="shared" ca="1" si="15"/>
        <v>4328786</v>
      </c>
      <c r="N20" s="30">
        <f t="shared" ca="1" si="15"/>
        <v>3041737.1100000003</v>
      </c>
      <c r="O20" s="29">
        <f t="shared" ca="1" si="12"/>
        <v>71.685487736762852</v>
      </c>
      <c r="P20" s="29">
        <f t="shared" ca="1" si="13"/>
        <v>70.267671120725311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4094370</v>
      </c>
      <c r="M22" s="42">
        <f t="shared" ca="1" si="18"/>
        <v>4179986</v>
      </c>
      <c r="N22" s="41">
        <f t="shared" ca="1" si="18"/>
        <v>2892937.1100000003</v>
      </c>
      <c r="O22" s="41">
        <f t="shared" ca="1" si="17"/>
        <v>70.656465097194456</v>
      </c>
      <c r="P22" s="41">
        <f t="shared" ca="1" si="13"/>
        <v>69.2092535716627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1706170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1058038.0900000001</v>
      </c>
      <c r="O28" s="22">
        <f t="shared" ref="O28:O30" ca="1" si="24">IF(L28&gt;0,N28*100/L28,0)</f>
        <v>38.343910387201575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1058038.0900000001</v>
      </c>
      <c r="O30" s="29">
        <f t="shared" ca="1" si="24"/>
        <v>38.343910387201575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1058038.0900000001</v>
      </c>
      <c r="O32" s="41">
        <f t="shared" ca="1" si="29"/>
        <v>38.343910387201575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1058038.0900000001</v>
      </c>
      <c r="O34" s="41">
        <f t="shared" ca="1" si="29"/>
        <v>38.343910387201575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4243170</v>
      </c>
      <c r="M37" s="55">
        <f t="shared" ca="1" si="33"/>
        <v>4328786</v>
      </c>
      <c r="N37" s="55">
        <f t="shared" ca="1" si="33"/>
        <v>3041737.1100000003</v>
      </c>
      <c r="O37" s="56">
        <f t="shared" ca="1" si="29"/>
        <v>71.685487736762852</v>
      </c>
      <c r="P37" s="56">
        <f t="shared" ca="1" si="25"/>
        <v>70.267671120725311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530800</v>
      </c>
      <c r="N41" s="79">
        <f t="shared" ca="1" si="34"/>
        <v>400937.8</v>
      </c>
      <c r="O41" s="78">
        <f t="shared" ref="O41:O43" ca="1" si="35">IF(L41&gt;0,N41*100/L41,0)</f>
        <v>75.534626978146193</v>
      </c>
      <c r="P41" s="78">
        <f t="shared" ref="P41:P43" ca="1" si="36">IF(M41&gt;0,N41*100/M41,0)</f>
        <v>75.534626978146193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530800</v>
      </c>
      <c r="N43" s="79">
        <f t="shared" ca="1" si="38"/>
        <v>400937.8</v>
      </c>
      <c r="O43" s="78">
        <f t="shared" ca="1" si="35"/>
        <v>75.534626978146193</v>
      </c>
      <c r="P43" s="78">
        <f t="shared" ca="1" si="36"/>
        <v>75.534626978146193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IFERROR(__xludf.DUMMYFUNCTION("IMPORTRANGE(""https://docs.google.com/spreadsheets/d/1Yj_ptqi66GCucihVvJfMjLAmec39IyEx_6qawtMGysU/edit?usp=sharing"",""สบก!R94"")"),400937.8)</f>
        <v>400937.8</v>
      </c>
      <c r="O45" s="92">
        <f ca="1">IF(L45&gt;0,N45*100/L45,0)</f>
        <v>75.534626978146193</v>
      </c>
      <c r="P45" s="92">
        <f ca="1">IF(M45&gt;0,N45*100/M45,0)</f>
        <v>75.534626978146193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696616</v>
      </c>
      <c r="N53" s="125">
        <f t="shared" ca="1" si="39"/>
        <v>544604</v>
      </c>
      <c r="O53" s="124">
        <f t="shared" ref="O53:O55" ca="1" si="40">IF(L53&gt;0,N53*100/L53,0)</f>
        <v>81.284179104477616</v>
      </c>
      <c r="P53" s="124">
        <f t="shared" ref="P53:P55" ca="1" si="41">IF(M53&gt;0,N53*100/M53,0)</f>
        <v>78.178508676229086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696616</v>
      </c>
      <c r="N55" s="125">
        <f t="shared" ca="1" si="43"/>
        <v>544604</v>
      </c>
      <c r="O55" s="124">
        <f t="shared" ca="1" si="40"/>
        <v>81.284179104477616</v>
      </c>
      <c r="P55" s="124">
        <f t="shared" ca="1" si="41"/>
        <v>78.178508676229086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IFERROR(__xludf.DUMMYFUNCTION("IMPORTRANGE(""https://docs.google.com/spreadsheets/d/1Yj_ptqi66GCucihVvJfMjLAmec39IyEx_6qawtMGysU/edit?usp=sharing"",""สบก!Z94"")"),696616)</f>
        <v>696616</v>
      </c>
      <c r="N57" s="91">
        <f ca="1">IFERROR(__xludf.DUMMYFUNCTION("IMPORTRANGE(""https://docs.google.com/spreadsheets/d/1Yj_ptqi66GCucihVvJfMjLAmec39IyEx_6qawtMGysU/edit?usp=sharing"",""สบก!AA94"")"),544604)</f>
        <v>544604</v>
      </c>
      <c r="O57" s="92">
        <f ca="1">IF(L57&gt;0,N57*100/L57,0)</f>
        <v>81.284179104477616</v>
      </c>
      <c r="P57" s="92">
        <f ca="1">IF(M57&gt;0,N57*100/M57,0)</f>
        <v>78.178508676229086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64890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64890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IFERROR(__xludf.DUMMYFUNCTION("IMPORTRANGE(""https://docs.google.com/spreadsheets/d/1Yj_ptqi66GCucihVvJfMjLAmec39IyEx_6qawtMGysU/edit?usp=sharing"",""สบก!BB94"")"),64890)</f>
        <v>64890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50820</v>
      </c>
      <c r="O140" s="155">
        <f t="shared" ref="O140:O142" ca="1" si="65">IF(L140&gt;0,N140*100/L140,0)</f>
        <v>89.15789473684211</v>
      </c>
      <c r="P140" s="155">
        <f t="shared" ref="P140:P142" ca="1" si="66">IF(M140&gt;0,N140*100/M140,0)</f>
        <v>89.15789473684211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50820</v>
      </c>
      <c r="O142" s="160">
        <f t="shared" ca="1" si="65"/>
        <v>89.15789473684211</v>
      </c>
      <c r="P142" s="160">
        <f t="shared" ca="1" si="66"/>
        <v>89.15789473684211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IFERROR(__xludf.DUMMYFUNCTION("IMPORTRANGE(""https://docs.google.com/spreadsheets/d/1Yj_ptqi66GCucihVvJfMjLAmec39IyEx_6qawtMGysU/edit?usp=sharing"",""สบก!BK94"")"),50820)</f>
        <v>50820</v>
      </c>
      <c r="O144" s="175">
        <f ca="1">IF(L144&gt;0,N144*100/L144,0)</f>
        <v>89.15789473684211</v>
      </c>
      <c r="P144" s="175">
        <f ca="1">IF(M144&gt;0,N144*100/M144,0)</f>
        <v>89.15789473684211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47070</v>
      </c>
      <c r="O250" s="155">
        <f t="shared" ref="O250:O252" ca="1" si="78">IF(L250&gt;0,N250*100/L250,0)</f>
        <v>52.887640449438202</v>
      </c>
      <c r="P250" s="155">
        <f t="shared" ref="P250:P252" ca="1" si="79">IF(M250&gt;0,N250*100/M250,0)</f>
        <v>52.887640449438202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47070</v>
      </c>
      <c r="O252" s="160">
        <f t="shared" ca="1" si="78"/>
        <v>52.887640449438202</v>
      </c>
      <c r="P252" s="160">
        <f t="shared" ca="1" si="79"/>
        <v>52.887640449438202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IFERROR(__xludf.DUMMYFUNCTION("IMPORTRANGE(""https://docs.google.com/spreadsheets/d/1Yj_ptqi66GCucihVvJfMjLAmec39IyEx_6qawtMGysU/edit?usp=sharing"",""สบก!CC94"")"),47070)</f>
        <v>47070</v>
      </c>
      <c r="O254" s="175">
        <f ca="1">IF(L254&gt;0,N254*100/L254,0)</f>
        <v>52.887640449438202</v>
      </c>
      <c r="P254" s="175">
        <f ca="1">IF(M254&gt;0,N254*100/M254,0)</f>
        <v>52.887640449438202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447600</v>
      </c>
      <c r="N271" s="156">
        <f t="shared" ca="1" si="83"/>
        <v>319063.53999999998</v>
      </c>
      <c r="O271" s="155">
        <f t="shared" ref="O271:O273" ca="1" si="84">IF(L271&gt;0,N271*100/L271,0)</f>
        <v>71.283185880250215</v>
      </c>
      <c r="P271" s="155">
        <f t="shared" ref="P271:P273" ca="1" si="85">IF(M271&gt;0,N271*100/M271,0)</f>
        <v>71.283185880250215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447600</v>
      </c>
      <c r="N273" s="161">
        <f t="shared" ca="1" si="87"/>
        <v>319063.53999999998</v>
      </c>
      <c r="O273" s="160">
        <f t="shared" ca="1" si="84"/>
        <v>71.283185880250215</v>
      </c>
      <c r="P273" s="160">
        <f t="shared" ca="1" si="85"/>
        <v>71.283185880250215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IFERROR(__xludf.DUMMYFUNCTION("IMPORTRANGE(""https://docs.google.com/spreadsheets/d/1Yj_ptqi66GCucihVvJfMjLAmec39IyEx_6qawtMGysU/edit?usp=sharing"",""สบก!CK94"")"),447600)</f>
        <v>447600</v>
      </c>
      <c r="N275" s="174">
        <f ca="1">IFERROR(__xludf.DUMMYFUNCTION("IMPORTRANGE(""https://docs.google.com/spreadsheets/d/1Yj_ptqi66GCucihVvJfMjLAmec39IyEx_6qawtMGysU/edit?usp=sharing"",""สบก!CL94"")"),319063.54)</f>
        <v>319063.53999999998</v>
      </c>
      <c r="O275" s="175">
        <f ca="1">IF(L275&gt;0,N275*100/L275,0)</f>
        <v>71.283185880250215</v>
      </c>
      <c r="P275" s="175">
        <f ca="1">IF(M275&gt;0,N275*100/M275,0)</f>
        <v>71.283185880250215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205478.09</v>
      </c>
      <c r="O310" s="155">
        <f t="shared" ref="O310:O312" ca="1" si="94">IF(L310&gt;0,N310*100/L310,0)</f>
        <v>73.753801148600147</v>
      </c>
      <c r="P310" s="155">
        <f t="shared" ref="P310:P312" ca="1" si="95">IF(M310&gt;0,N310*100/M310,0)</f>
        <v>73.753801148600147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205478.09</v>
      </c>
      <c r="O312" s="160">
        <f t="shared" ca="1" si="94"/>
        <v>73.753801148600147</v>
      </c>
      <c r="P312" s="160">
        <f t="shared" ca="1" si="95"/>
        <v>73.753801148600147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IFERROR(__xludf.DUMMYFUNCTION("IMPORTRANGE(""https://docs.google.com/spreadsheets/d/1Yj_ptqi66GCucihVvJfMjLAmec39IyEx_6qawtMGysU/edit?usp=sharing"",""สบก!DD94"")"),205478.09)</f>
        <v>205478.09</v>
      </c>
      <c r="O314" s="175">
        <f ca="1">IF(L314&gt;0,N314*100/L314,0)</f>
        <v>73.753801148600147</v>
      </c>
      <c r="P314" s="175">
        <f ca="1">IF(M314&gt;0,N314*100/M314,0)</f>
        <v>73.753801148600147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IFERROR(__xludf.DUMMYFUNCTION("IMPORTRANGE(""https://docs.google.com/spreadsheets/d/1IYY_tgx_IHuhSq3AJ5eI5OnqOPBNLWSHKh2a30DoXe8/edit?usp=sharing"",""สุราษฎร์ธานี!J228"")"),686)</f>
        <v>686</v>
      </c>
      <c r="K328" s="323">
        <f ca="1">IF(I328&gt;0,J328*100/I328,0)</f>
        <v>91.466666666666669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2059810</v>
      </c>
      <c r="N329" s="156">
        <f t="shared" ca="1" si="98"/>
        <v>1304403.68</v>
      </c>
      <c r="O329" s="155">
        <f t="shared" ref="O329:O331" ca="1" si="99">IF(L329&gt;0,N329*100/L329,0)</f>
        <v>65.193780518889852</v>
      </c>
      <c r="P329" s="155">
        <f t="shared" ref="P329:P331" ca="1" si="100">IF(M329&gt;0,N329*100/M329,0)</f>
        <v>63.326407775474436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2059810</v>
      </c>
      <c r="N331" s="161">
        <f t="shared" ca="1" si="102"/>
        <v>1304403.68</v>
      </c>
      <c r="O331" s="160">
        <f t="shared" ca="1" si="99"/>
        <v>65.193780518889852</v>
      </c>
      <c r="P331" s="160">
        <f t="shared" ca="1" si="100"/>
        <v>63.326407775474436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IFERROR(__xludf.DUMMYFUNCTION("IMPORTRANGE(""https://docs.google.com/spreadsheets/d/1Yj_ptqi66GCucihVvJfMjLAmec39IyEx_6qawtMGysU/edit?usp=sharing"",""สบก!DM94"")"),1167603.68)</f>
        <v>1167603.68</v>
      </c>
      <c r="O333" s="175">
        <f ca="1">IF(L333&gt;0,N333*100/L333,0)</f>
        <v>62.639346355438008</v>
      </c>
      <c r="P333" s="175">
        <f ca="1">IF(M333&gt;0,N333*100/M333,0)</f>
        <v>60.717504329150657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IFERROR(__xludf.DUMMYFUNCTION("IMPORTRANGE(""https://docs.google.com/spreadsheets/d/1IYY_tgx_IHuhSq3AJ5eI5OnqOPBNLWSHKh2a30DoXe8/edit?usp=sharing"",""สุราษฎร์ธานี!J236"")"),1177)</f>
        <v>1177</v>
      </c>
      <c r="K341" s="348">
        <f t="shared" ca="1" si="103"/>
        <v>156.93333333333334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IFERROR(__xludf.DUMMYFUNCTION("IMPORTRANGE(""https://docs.google.com/spreadsheets/d/1IYY_tgx_IHuhSq3AJ5eI5OnqOPBNLWSHKh2a30DoXe8/edit?usp=sharing"",""สุราษฎร์ธานี!J237"")"),15650.1899999999)</f>
        <v>15650.1899999999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IFERROR(__xludf.DUMMYFUNCTION("IMPORTRANGE(""https://docs.google.com/spreadsheets/d/1IYY_tgx_IHuhSq3AJ5eI5OnqOPBNLWSHKh2a30DoXe8/edit?usp=sharing"",""สุราษฎร์ธานี!J240"")"),686)</f>
        <v>686</v>
      </c>
      <c r="K345" s="348">
        <f t="shared" ca="1" si="103"/>
        <v>91.466666666666669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IFERROR(__xludf.DUMMYFUNCTION("IMPORTRANGE(""https://docs.google.com/spreadsheets/d/1IYY_tgx_IHuhSq3AJ5eI5OnqOPBNLWSHKh2a30DoXe8/edit?usp=sharing"",""สุราษฎร์ธานี!J241"")"),9537.98)</f>
        <v>9537.98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IFERROR(__xludf.DUMMYFUNCTION("IMPORTRANGE(""https://docs.google.com/spreadsheets/d/1IYY_tgx_IHuhSq3AJ5eI5OnqOPBNLWSHKh2a30DoXe8/edit?usp=sharing"",""สุราษฎร์ธานี!M242"")"),1058038.09)</f>
        <v>1058038.0900000001</v>
      </c>
      <c r="O347" s="364">
        <f ca="1">+IF(L347&gt;0,N347*100/L347,0)</f>
        <v>38.343910387201575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IFERROR(__xludf.DUMMYFUNCTION("IMPORTRANGE(""https://docs.google.com/spreadsheets/d/1IYY_tgx_IHuhSq3AJ5eI5OnqOPBNLWSHKh2a30DoXe8/edit?usp=sharing"",""สุราษฎร์ธานี!M244"")"),256788.63)</f>
        <v>256788.63</v>
      </c>
      <c r="O349" s="379">
        <f ca="1">+IF(L349&gt;0,N349*100/L349,0)</f>
        <v>82.526234091785582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IFERROR(__xludf.DUMMYFUNCTION("IMPORTRANGE(""https://docs.google.com/spreadsheets/d/1IYY_tgx_IHuhSq3AJ5eI5OnqOPBNLWSHKh2a30DoXe8/edit?usp=sharing"",""สุราษฎร์ธานี!M247"")"),256788.63)</f>
        <v>256788.63</v>
      </c>
      <c r="O352" s="169">
        <f t="shared" ca="1" si="105"/>
        <v>82.526234091785582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IFERROR(__xludf.DUMMYFUNCTION("IMPORTRANGE(""https://docs.google.com/spreadsheets/d/1IYY_tgx_IHuhSq3AJ5eI5OnqOPBNLWSHKh2a30DoXe8/edit?usp=sharing"",""สุราษฎร์ธานี!M249"")"),256788.63)</f>
        <v>256788.63</v>
      </c>
      <c r="O354" s="175">
        <f t="shared" ca="1" si="105"/>
        <v>82.526234091785582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IFERROR(__xludf.DUMMYFUNCTION("IMPORTRANGE(""https://docs.google.com/spreadsheets/d/1IYY_tgx_IHuhSq3AJ5eI5OnqOPBNLWSHKh2a30DoXe8/edit?usp=sharing"",""สุราษฎร์ธานี!M252"")"),114008.63)</f>
        <v>114008.63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IFERROR(__xludf.DUMMYFUNCTION("IMPORTRANGE(""https://docs.google.com/spreadsheets/d/1IYY_tgx_IHuhSq3AJ5eI5OnqOPBNLWSHKh2a30DoXe8/edit?usp=sharing"",""สุราษฎร์ธานี!M253"")"),9380)</f>
        <v>9380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IFERROR(__xludf.DUMMYFUNCTION("IMPORTRANGE(""https://docs.google.com/spreadsheets/d/1IYY_tgx_IHuhSq3AJ5eI5OnqOPBNLWSHKh2a30DoXe8/edit?usp=sharing"",""สุราษฎร์ธานี!M275"")"),315984.1)</f>
        <v>315984.09999999998</v>
      </c>
      <c r="O380" s="379">
        <f ca="1">+IF(L380&gt;0,N380*100/L380,0)</f>
        <v>30.722212499513862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IFERROR(__xludf.DUMMYFUNCTION("IMPORTRANGE(""https://docs.google.com/spreadsheets/d/1IYY_tgx_IHuhSq3AJ5eI5OnqOPBNLWSHKh2a30DoXe8/edit?usp=sharing"",""สุราษฎร์ธานี!M278"")"),315984.1)</f>
        <v>315984.09999999998</v>
      </c>
      <c r="O383" s="169">
        <f t="shared" ca="1" si="109"/>
        <v>30.722212499513862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IFERROR(__xludf.DUMMYFUNCTION("IMPORTRANGE(""https://docs.google.com/spreadsheets/d/1IYY_tgx_IHuhSq3AJ5eI5OnqOPBNLWSHKh2a30DoXe8/edit?usp=sharing"",""สุราษฎร์ธานี!M280"")"),315984.1)</f>
        <v>315984.09999999998</v>
      </c>
      <c r="O385" s="175">
        <f t="shared" ca="1" si="109"/>
        <v>30.722212499513862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IFERROR(__xludf.DUMMYFUNCTION("IMPORTRANGE(""https://docs.google.com/spreadsheets/d/1IYY_tgx_IHuhSq3AJ5eI5OnqOPBNLWSHKh2a30DoXe8/edit?usp=sharing"",""สุราษฎร์ธานี!M283"")"),96835.5)</f>
        <v>96835.5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IFERROR(__xludf.DUMMYFUNCTION("IMPORTRANGE(""https://docs.google.com/spreadsheets/d/1IYY_tgx_IHuhSq3AJ5eI5OnqOPBNLWSHKh2a30DoXe8/edit?usp=sharing"",""สุราษฎร์ธานี!M284"")"),21149.6)</f>
        <v>21149.599999999999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IFERROR(__xludf.DUMMYFUNCTION("IMPORTRANGE(""https://docs.google.com/spreadsheets/d/1IYY_tgx_IHuhSq3AJ5eI5OnqOPBNLWSHKh2a30DoXe8/edit?usp=sharing"",""สุราษฎร์ธานี!M296"")"),71590)</f>
        <v>71590</v>
      </c>
      <c r="O401" s="379">
        <f ca="1">+IF(L401&gt;0,N401*100/L401,0)</f>
        <v>87.711345258515067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IFERROR(__xludf.DUMMYFUNCTION("IMPORTRANGE(""https://docs.google.com/spreadsheets/d/1IYY_tgx_IHuhSq3AJ5eI5OnqOPBNLWSHKh2a30DoXe8/edit?usp=sharing"",""สุราษฎร์ธานี!M299"")"),71590)</f>
        <v>71590</v>
      </c>
      <c r="O404" s="175">
        <f t="shared" ca="1" si="112"/>
        <v>87.711345258515067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IFERROR(__xludf.DUMMYFUNCTION("IMPORTRANGE(""https://docs.google.com/spreadsheets/d/1IYY_tgx_IHuhSq3AJ5eI5OnqOPBNLWSHKh2a30DoXe8/edit?usp=sharing"",""สุราษฎร์ธานี!M301"")"),71590)</f>
        <v>71590</v>
      </c>
      <c r="O406" s="175">
        <f t="shared" ca="1" si="112"/>
        <v>87.711345258515067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IFERROR(__xludf.DUMMYFUNCTION("IMPORTRANGE(""https://docs.google.com/spreadsheets/d/1IYY_tgx_IHuhSq3AJ5eI5OnqOPBNLWSHKh2a30DoXe8/edit?usp=sharing"",""สุราษฎร์ธานี!M305"")"),11690)</f>
        <v>11690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IFERROR(__xludf.DUMMYFUNCTION("IMPORTRANGE(""https://docs.google.com/spreadsheets/d/1IYY_tgx_IHuhSq3AJ5eI5OnqOPBNLWSHKh2a30DoXe8/edit?usp=sharing"",""สุราษฎร์ธานี!M330"")"),82980)</f>
        <v>82980</v>
      </c>
      <c r="O435" s="418">
        <f t="shared" ref="O435:O439" ca="1" si="114">+IF(L435&gt;0,N435*100/L435,0)</f>
        <v>82.98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IFERROR(__xludf.DUMMYFUNCTION("IMPORTRANGE(""https://docs.google.com/spreadsheets/d/1IYY_tgx_IHuhSq3AJ5eI5OnqOPBNLWSHKh2a30DoXe8/edit?usp=sharing"",""สุราษฎร์ธานี!M332"")"),82980)</f>
        <v>82980</v>
      </c>
      <c r="O437" s="175">
        <f t="shared" ca="1" si="114"/>
        <v>82.98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IFERROR(__xludf.DUMMYFUNCTION("IMPORTRANGE(""https://docs.google.com/spreadsheets/d/1IYY_tgx_IHuhSq3AJ5eI5OnqOPBNLWSHKh2a30DoXe8/edit?usp=sharing"",""สุราษฎร์ธานี!M334"")"),82980)</f>
        <v>82980</v>
      </c>
      <c r="O439" s="175">
        <f t="shared" ca="1" si="114"/>
        <v>82.98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IFERROR(__xludf.DUMMYFUNCTION("IMPORTRANGE(""https://docs.google.com/spreadsheets/d/1IYY_tgx_IHuhSq3AJ5eI5OnqOPBNLWSHKh2a30DoXe8/edit?usp=sharing"",""สุราษฎร์ธานี!M338"")"),33780)</f>
        <v>33780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IFERROR(__xludf.DUMMYFUNCTION("IMPORTRANGE(""https://docs.google.com/spreadsheets/d/1IYY_tgx_IHuhSq3AJ5eI5OnqOPBNLWSHKh2a30DoXe8/edit?usp=sharing"",""สุราษฎร์ธานี!M350"")"),221269.38)</f>
        <v>221269.38</v>
      </c>
      <c r="O455" s="379">
        <f t="shared" ref="O455:O459" ca="1" si="116">+IF(L455&gt;0,N455*100/L455,0)</f>
        <v>21.551554595411698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IFERROR(__xludf.DUMMYFUNCTION("IMPORTRANGE(""https://docs.google.com/spreadsheets/d/1IYY_tgx_IHuhSq3AJ5eI5OnqOPBNLWSHKh2a30DoXe8/edit?usp=sharing"",""สุราษฎร์ธานี!M352"")"),221269.38)</f>
        <v>221269.38</v>
      </c>
      <c r="O457" s="175">
        <f t="shared" ca="1" si="116"/>
        <v>21.551554595411698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IFERROR(__xludf.DUMMYFUNCTION("IMPORTRANGE(""https://docs.google.com/spreadsheets/d/1IYY_tgx_IHuhSq3AJ5eI5OnqOPBNLWSHKh2a30DoXe8/edit?usp=sharing"",""สุราษฎร์ธานี!M354"")"),221269.38)</f>
        <v>221269.38</v>
      </c>
      <c r="O459" s="175">
        <f t="shared" ca="1" si="116"/>
        <v>21.551554595411698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IFERROR(__xludf.DUMMYFUNCTION("IMPORTRANGE(""https://docs.google.com/spreadsheets/d/1IYY_tgx_IHuhSq3AJ5eI5OnqOPBNLWSHKh2a30DoXe8/edit?usp=sharing"",""สุราษฎร์ธานี!M357"")"),110541.99)</f>
        <v>110541.99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IFERROR(__xludf.DUMMYFUNCTION("IMPORTRANGE(""https://docs.google.com/spreadsheets/d/1IYY_tgx_IHuhSq3AJ5eI5OnqOPBNLWSHKh2a30DoXe8/edit?usp=sharing"",""สุราษฎร์ธานี!M358"")"),110727.39)</f>
        <v>110727.39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IFERROR(__xludf.DUMMYFUNCTION("IMPORTRANGE(""https://docs.google.com/spreadsheets/d/1IYY_tgx_IHuhSq3AJ5eI5OnqOPBNLWSHKh2a30DoXe8/edit?usp=sharing"",""สุราษฎร์ธานี!J459"")"),8281)</f>
        <v>8281</v>
      </c>
      <c r="K564" s="378">
        <f ca="1">IF(I564&gt;0,J564*100/I564,0)</f>
        <v>267.12903225806451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IFERROR(__xludf.DUMMYFUNCTION("IMPORTRANGE(""https://docs.google.com/spreadsheets/d/1IYY_tgx_IHuhSq3AJ5eI5OnqOPBNLWSHKh2a30DoXe8/edit?usp=sharing"",""สุราษฎร์ธานี!M459"")"),77679.98)</f>
        <v>77679.98</v>
      </c>
      <c r="O564" s="379">
        <f t="shared" ref="O564:O568" ca="1" si="122">+IF(L564&gt;0,N564*100/L564,0)</f>
        <v>46.459318181818183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IFERROR(__xludf.DUMMYFUNCTION("IMPORTRANGE(""https://docs.google.com/spreadsheets/d/1IYY_tgx_IHuhSq3AJ5eI5OnqOPBNLWSHKh2a30DoXe8/edit?usp=sharing"",""สุราษฎร์ธานี!M461"")"),77679.98)</f>
        <v>77679.98</v>
      </c>
      <c r="O566" s="175">
        <f t="shared" ca="1" si="122"/>
        <v>46.459318181818183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IFERROR(__xludf.DUMMYFUNCTION("IMPORTRANGE(""https://docs.google.com/spreadsheets/d/1IYY_tgx_IHuhSq3AJ5eI5OnqOPBNLWSHKh2a30DoXe8/edit?usp=sharing"",""สุราษฎร์ธานี!M463"")"),77679.98)</f>
        <v>77679.98</v>
      </c>
      <c r="O568" s="175">
        <f t="shared" ca="1" si="122"/>
        <v>46.459318181818183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IFERROR(__xludf.DUMMYFUNCTION("IMPORTRANGE(""https://docs.google.com/spreadsheets/d/1IYY_tgx_IHuhSq3AJ5eI5OnqOPBNLWSHKh2a30DoXe8/edit?usp=sharing"",""สุราษฎร์ธานี!M466"")"),74799.98)</f>
        <v>74799.98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IFERROR(__xludf.DUMMYFUNCTION("IMPORTRANGE(""https://docs.google.com/spreadsheets/d/1IYY_tgx_IHuhSq3AJ5eI5OnqOPBNLWSHKh2a30DoXe8/edit?usp=sharing"",""สุราษฎร์ธานี!M467"")"),2880)</f>
        <v>2880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IFERROR(__xludf.DUMMYFUNCTION("IMPORTRANGE(""https://docs.google.com/spreadsheets/d/1IYY_tgx_IHuhSq3AJ5eI5OnqOPBNLWSHKh2a30DoXe8/edit?usp=sharing"",""สุราษฎร์ธานี!J468"")"),8281)</f>
        <v>8281</v>
      </c>
      <c r="K573" s="208">
        <f ca="1">IF(I573&gt;0,J573*100/I573,0)</f>
        <v>267.12903225806451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IFERROR(__xludf.DUMMYFUNCTION("IMPORTRANGE(""https://docs.google.com/spreadsheets/d/1IYY_tgx_IHuhSq3AJ5eI5OnqOPBNLWSHKh2a30DoXe8/edit?usp=sharing"",""สุราษฎร์ธานี!J471"")"),98)</f>
        <v>98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IFERROR(__xludf.DUMMYFUNCTION("IMPORTRANGE(""https://docs.google.com/spreadsheets/d/1IYY_tgx_IHuhSq3AJ5eI5OnqOPBNLWSHKh2a30DoXe8/edit?usp=sharing"",""สุราษฎร์ธานี!J472"")"),8180)</f>
        <v>8180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IFERROR(__xludf.DUMMYFUNCTION("IMPORTRANGE(""https://docs.google.com/spreadsheets/d/1IYY_tgx_IHuhSq3AJ5eI5OnqOPBNLWSHKh2a30DoXe8/edit?usp=sharing"",""สุราษฎร์ธานี!J523"")"),2279748.54)</f>
        <v>2279748.54</v>
      </c>
      <c r="K628" s="348">
        <f t="shared" ref="K628:K635" ca="1" si="129">IF(I628&gt;0,J628*100/I628,0)</f>
        <v>55.721850014609537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IFERROR(__xludf.DUMMYFUNCTION("IMPORTRANGE(""https://docs.google.com/spreadsheets/d/1IYY_tgx_IHuhSq3AJ5eI5OnqOPBNLWSHKh2a30DoXe8/edit?usp=sharing"",""สุราษฎร์ธานี!J524"")"),150)</f>
        <v>150</v>
      </c>
      <c r="K629" s="348">
        <f t="shared" ca="1" si="129"/>
        <v>59.523809523809526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IFERROR(__xludf.DUMMYFUNCTION("IMPORTRANGE(""https://docs.google.com/spreadsheets/d/1IYY_tgx_IHuhSq3AJ5eI5OnqOPBNLWSHKh2a30DoXe8/edit?usp=sharing"",""สุราษฎร์ธานี!J525"")"),501318.76)</f>
        <v>501318.76</v>
      </c>
      <c r="K630" s="348">
        <f t="shared" ca="1" si="129"/>
        <v>21.845692249526461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IFERROR(__xludf.DUMMYFUNCTION("IMPORTRANGE(""https://docs.google.com/spreadsheets/d/1IYY_tgx_IHuhSq3AJ5eI5OnqOPBNLWSHKh2a30DoXe8/edit?usp=sharing"",""สุราษฎร์ธานี!J526"")"),60)</f>
        <v>60</v>
      </c>
      <c r="K631" s="348">
        <f t="shared" ca="1" si="129"/>
        <v>83.333333333333329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IFERROR(__xludf.DUMMYFUNCTION("IMPORTRANGE(""https://docs.google.com/spreadsheets/d/1IYY_tgx_IHuhSq3AJ5eI5OnqOPBNLWSHKh2a30DoXe8/edit?usp=sharing"",""สุราษฎร์ธานี!J529"")"),4500000)</f>
        <v>4500000</v>
      </c>
      <c r="K634" s="348">
        <f t="shared" ca="1" si="129"/>
        <v>90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IFERROR(__xludf.DUMMYFUNCTION("IMPORTRANGE(""https://docs.google.com/spreadsheets/d/1IYY_tgx_IHuhSq3AJ5eI5OnqOPBNLWSHKh2a30DoXe8/edit?usp=sharing"",""สุราษฎร์ธานี!J530"")"),90)</f>
        <v>90</v>
      </c>
      <c r="K635" s="493">
        <f t="shared" ca="1" si="129"/>
        <v>90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260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10090228</v>
      </c>
      <c r="M8" s="23">
        <f t="shared" ca="1" si="0"/>
        <v>8883239</v>
      </c>
      <c r="N8" s="23">
        <f t="shared" ca="1" si="0"/>
        <v>3340644.88</v>
      </c>
      <c r="O8" s="22">
        <f t="shared" ref="O8:O16" ca="1" si="1">IF(L8&gt;0,N8*100/L8,0)</f>
        <v>33.107724424066532</v>
      </c>
      <c r="P8" s="22">
        <f t="shared" ref="P8:P16" ca="1" si="2">IF(M8&gt;0,N8*100/M8,0)</f>
        <v>37.606157844002624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10090228</v>
      </c>
      <c r="M10" s="30">
        <f t="shared" ca="1" si="4"/>
        <v>8883239</v>
      </c>
      <c r="N10" s="30">
        <f t="shared" ca="1" si="4"/>
        <v>3340644.88</v>
      </c>
      <c r="O10" s="29">
        <f t="shared" ca="1" si="1"/>
        <v>33.107724424066532</v>
      </c>
      <c r="P10" s="29">
        <f t="shared" ca="1" si="2"/>
        <v>37.606157844002624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4688658</v>
      </c>
      <c r="M12" s="38">
        <f t="shared" ca="1" si="6"/>
        <v>3481669</v>
      </c>
      <c r="N12" s="38">
        <f t="shared" ca="1" si="6"/>
        <v>2839074.88</v>
      </c>
      <c r="O12" s="38">
        <f t="shared" ca="1" si="1"/>
        <v>60.551972014166957</v>
      </c>
      <c r="P12" s="38">
        <f t="shared" ca="1" si="2"/>
        <v>81.543503417470191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2810658</v>
      </c>
      <c r="M14" s="38">
        <f t="shared" si="8"/>
        <v>0</v>
      </c>
      <c r="N14" s="38">
        <f t="shared" ca="1" si="8"/>
        <v>496203.36</v>
      </c>
      <c r="O14" s="41">
        <f t="shared" ca="1" si="1"/>
        <v>17.65434855468008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5401570</v>
      </c>
      <c r="M16" s="38">
        <f t="shared" ca="1" si="10"/>
        <v>5401570</v>
      </c>
      <c r="N16" s="38">
        <f t="shared" ca="1" si="10"/>
        <v>501570</v>
      </c>
      <c r="O16" s="50">
        <f t="shared" ca="1" si="1"/>
        <v>9.2856336213360198</v>
      </c>
      <c r="P16" s="50">
        <f t="shared" ca="1" si="2"/>
        <v>9.2856336213360198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8813955</v>
      </c>
      <c r="M18" s="23">
        <f t="shared" ca="1" si="11"/>
        <v>8883239</v>
      </c>
      <c r="N18" s="23">
        <f t="shared" ca="1" si="11"/>
        <v>2844441.52</v>
      </c>
      <c r="O18" s="22">
        <f t="shared" ref="O18:O20" ca="1" si="12">IF(L18&gt;0,N18*100/L18,0)</f>
        <v>32.272022264692751</v>
      </c>
      <c r="P18" s="22">
        <f t="shared" ref="P18:P26" ca="1" si="13">IF(M18&gt;0,N18*100/M18,0)</f>
        <v>32.020319615401547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8813955</v>
      </c>
      <c r="M20" s="30">
        <f t="shared" ca="1" si="15"/>
        <v>8883239</v>
      </c>
      <c r="N20" s="30">
        <f t="shared" ca="1" si="15"/>
        <v>2844441.52</v>
      </c>
      <c r="O20" s="29">
        <f t="shared" ca="1" si="12"/>
        <v>32.272022264692751</v>
      </c>
      <c r="P20" s="29">
        <f t="shared" ca="1" si="13"/>
        <v>32.020319615401547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3412385</v>
      </c>
      <c r="M22" s="42">
        <f t="shared" ca="1" si="18"/>
        <v>3481669</v>
      </c>
      <c r="N22" s="41">
        <f t="shared" ca="1" si="18"/>
        <v>2342871.52</v>
      </c>
      <c r="O22" s="41">
        <f t="shared" ca="1" si="17"/>
        <v>68.657889423379842</v>
      </c>
      <c r="P22" s="41">
        <f t="shared" ca="1" si="13"/>
        <v>67.291621345969418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1534385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5401570</v>
      </c>
      <c r="M26" s="50">
        <f t="shared" ca="1" si="22"/>
        <v>5401570</v>
      </c>
      <c r="N26" s="50">
        <f t="shared" ca="1" si="22"/>
        <v>501570</v>
      </c>
      <c r="O26" s="50">
        <f t="shared" ca="1" si="17"/>
        <v>9.2856336213360198</v>
      </c>
      <c r="P26" s="50">
        <f t="shared" ca="1" si="13"/>
        <v>9.2856336213360198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1276273</v>
      </c>
      <c r="M28" s="23">
        <f t="shared" si="23"/>
        <v>0</v>
      </c>
      <c r="N28" s="23">
        <f t="shared" ca="1" si="23"/>
        <v>496203.36</v>
      </c>
      <c r="O28" s="22">
        <f t="shared" ref="O28:O30" ca="1" si="24">IF(L28&gt;0,N28*100/L28,0)</f>
        <v>38.879092482564467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1276273</v>
      </c>
      <c r="M30" s="30">
        <f t="shared" si="27"/>
        <v>0</v>
      </c>
      <c r="N30" s="30">
        <f t="shared" ca="1" si="27"/>
        <v>496203.36</v>
      </c>
      <c r="O30" s="29">
        <f t="shared" ca="1" si="24"/>
        <v>38.879092482564467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1276273</v>
      </c>
      <c r="M32" s="41">
        <f t="shared" si="30"/>
        <v>0</v>
      </c>
      <c r="N32" s="41">
        <f t="shared" ca="1" si="30"/>
        <v>496203.36</v>
      </c>
      <c r="O32" s="41">
        <f t="shared" ca="1" si="29"/>
        <v>38.879092482564467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1276273</v>
      </c>
      <c r="M34" s="41">
        <f t="shared" si="32"/>
        <v>0</v>
      </c>
      <c r="N34" s="41">
        <f t="shared" ca="1" si="32"/>
        <v>496203.36</v>
      </c>
      <c r="O34" s="41">
        <f t="shared" ca="1" si="29"/>
        <v>38.879092482564467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8813955</v>
      </c>
      <c r="M37" s="55">
        <f t="shared" ca="1" si="33"/>
        <v>8883239</v>
      </c>
      <c r="N37" s="55">
        <f t="shared" ca="1" si="33"/>
        <v>2844441.5199999996</v>
      </c>
      <c r="O37" s="56">
        <f t="shared" ca="1" si="29"/>
        <v>32.272022264692744</v>
      </c>
      <c r="P37" s="56">
        <f t="shared" ca="1" si="25"/>
        <v>32.02031961540154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651800</v>
      </c>
      <c r="N41" s="79">
        <f t="shared" ca="1" si="34"/>
        <v>451085.07</v>
      </c>
      <c r="O41" s="78">
        <f t="shared" ref="O41:O43" ca="1" si="35">IF(L41&gt;0,N41*100/L41,0)</f>
        <v>69.20605553850875</v>
      </c>
      <c r="P41" s="78">
        <f t="shared" ref="P41:P43" ca="1" si="36">IF(M41&gt;0,N41*100/M41,0)</f>
        <v>69.20605553850875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651800</v>
      </c>
      <c r="N43" s="79">
        <f t="shared" ca="1" si="38"/>
        <v>451085.07</v>
      </c>
      <c r="O43" s="78">
        <f t="shared" ca="1" si="35"/>
        <v>69.20605553850875</v>
      </c>
      <c r="P43" s="78">
        <f t="shared" ca="1" si="36"/>
        <v>69.20605553850875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IFERROR(__xludf.DUMMYFUNCTION("IMPORTRANGE(""https://docs.google.com/spreadsheets/d/1Yj_ptqi66GCucihVvJfMjLAmec39IyEx_6qawtMGysU/edit?usp=sharing"",""สบก!Q81"")"),651800)</f>
        <v>651800</v>
      </c>
      <c r="N45" s="91">
        <f ca="1">IFERROR(__xludf.DUMMYFUNCTION("IMPORTRANGE(""https://docs.google.com/spreadsheets/d/1Yj_ptqi66GCucihVvJfMjLAmec39IyEx_6qawtMGysU/edit?usp=sharing"",""สบก!R81"")"),451085.07)</f>
        <v>451085.07</v>
      </c>
      <c r="O45" s="92">
        <f ca="1">IF(L45&gt;0,N45*100/L45,0)</f>
        <v>69.20605553850875</v>
      </c>
      <c r="P45" s="92">
        <f ca="1">IF(M45&gt;0,N45*100/M45,0)</f>
        <v>69.20605553850875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548464</v>
      </c>
      <c r="N53" s="125">
        <f t="shared" ca="1" si="39"/>
        <v>415344.3</v>
      </c>
      <c r="O53" s="124">
        <f t="shared" ref="O53:O55" ca="1" si="40">IF(L53&gt;0,N53*100/L53,0)</f>
        <v>69.224050000000005</v>
      </c>
      <c r="P53" s="124">
        <f t="shared" ref="P53:P55" ca="1" si="41">IF(M53&gt;0,N53*100/M53,0)</f>
        <v>75.728634878497033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548464</v>
      </c>
      <c r="N55" s="125">
        <f t="shared" ca="1" si="43"/>
        <v>415344.3</v>
      </c>
      <c r="O55" s="124">
        <f t="shared" ca="1" si="40"/>
        <v>69.224050000000005</v>
      </c>
      <c r="P55" s="124">
        <f t="shared" ca="1" si="41"/>
        <v>75.728634878497033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IFERROR(__xludf.DUMMYFUNCTION("IMPORTRANGE(""https://docs.google.com/spreadsheets/d/1Yj_ptqi66GCucihVvJfMjLAmec39IyEx_6qawtMGysU/edit?usp=sharing"",""สบก!AA81"")"),415344.3)</f>
        <v>415344.3</v>
      </c>
      <c r="O57" s="92">
        <f ca="1">IF(L57&gt;0,N57*100/L57,0)</f>
        <v>69.224050000000005</v>
      </c>
      <c r="P57" s="92">
        <f ca="1">IF(M57&gt;0,N57*100/M57,0)</f>
        <v>75.728634878497033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698820</v>
      </c>
      <c r="N66" s="156">
        <f t="shared" ca="1" si="45"/>
        <v>499206.49</v>
      </c>
      <c r="O66" s="155">
        <f t="shared" ref="O66:O68" ca="1" si="46">IF(L66&gt;0,N66*100/L66,0)</f>
        <v>72.118822594625826</v>
      </c>
      <c r="P66" s="155">
        <f t="shared" ref="P66:P68" ca="1" si="47">IF(M66&gt;0,N66*100/M66,0)</f>
        <v>71.43563292407201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698820</v>
      </c>
      <c r="N68" s="161">
        <f t="shared" ca="1" si="49"/>
        <v>499206.49</v>
      </c>
      <c r="O68" s="160">
        <f t="shared" ca="1" si="46"/>
        <v>72.118822594625826</v>
      </c>
      <c r="P68" s="160">
        <f t="shared" ca="1" si="47"/>
        <v>71.43563292407201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IFERROR(__xludf.DUMMYFUNCTION("IMPORTRANGE(""https://docs.google.com/spreadsheets/d/1Yj_ptqi66GCucihVvJfMjLAmec39IyEx_6qawtMGysU/edit?usp=sharing"",""สบก!AI81"")"),698820)</f>
        <v>698820</v>
      </c>
      <c r="N70" s="174">
        <f ca="1">IFERROR(__xludf.DUMMYFUNCTION("IMPORTRANGE(""https://docs.google.com/spreadsheets/d/1Yj_ptqi66GCucihVvJfMjLAmec39IyEx_6qawtMGysU/edit?usp=sharing"",""สบก!AJ81"")"),499206.49)</f>
        <v>499206.49</v>
      </c>
      <c r="O70" s="175">
        <f ca="1">IF(L70&gt;0,N70*100/L70,0)</f>
        <v>72.118822594625826</v>
      </c>
      <c r="P70" s="175">
        <f ca="1">IF(M70&gt;0,N70*100/M70,0)</f>
        <v>71.43563292407201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IFERROR(__xludf.DUMMYFUNCTION("IMPORTRANGE(""https://docs.google.com/spreadsheets/d/1Yj_ptqi66GCucihVvJfMjLAmec39IyEx_6qawtMGysU/edit?usp=sharing"",""สบก!BA81"")"),0)</f>
        <v>0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42942</v>
      </c>
      <c r="O140" s="155">
        <f t="shared" ref="O140:O142" ca="1" si="65">IF(L140&gt;0,N140*100/L140,0)</f>
        <v>61.345714285714287</v>
      </c>
      <c r="P140" s="155">
        <f t="shared" ref="P140:P142" ca="1" si="66">IF(M140&gt;0,N140*100/M140,0)</f>
        <v>61.345714285714287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42942</v>
      </c>
      <c r="O142" s="160">
        <f t="shared" ca="1" si="65"/>
        <v>61.345714285714287</v>
      </c>
      <c r="P142" s="160">
        <f t="shared" ca="1" si="66"/>
        <v>61.345714285714287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IFERROR(__xludf.DUMMYFUNCTION("IMPORTRANGE(""https://docs.google.com/spreadsheets/d/1Yj_ptqi66GCucihVvJfMjLAmec39IyEx_6qawtMGysU/edit?usp=sharing"",""สบก!BK81"")"),42942)</f>
        <v>42942</v>
      </c>
      <c r="O144" s="175">
        <f ca="1">IF(L144&gt;0,N144*100/L144,0)</f>
        <v>61.345714285714287</v>
      </c>
      <c r="P144" s="175">
        <f ca="1">IF(M144&gt;0,N144*100/M144,0)</f>
        <v>61.345714285714287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554532</v>
      </c>
      <c r="O290" s="155">
        <f t="shared" ref="O290:O292" ca="1" si="89">IF(L290&gt;0,N290*100/L290,0)</f>
        <v>83.295580857391769</v>
      </c>
      <c r="P290" s="155">
        <f t="shared" ref="P290:P292" ca="1" si="90">IF(M290&gt;0,N290*100/M290,0)</f>
        <v>83.295580857391769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554532</v>
      </c>
      <c r="O292" s="160">
        <f t="shared" ca="1" si="89"/>
        <v>83.295580857391769</v>
      </c>
      <c r="P292" s="160">
        <f t="shared" ca="1" si="90"/>
        <v>83.295580857391769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IFERROR(__xludf.DUMMYFUNCTION("IMPORTRANGE(""https://docs.google.com/spreadsheets/d/1Yj_ptqi66GCucihVvJfMjLAmec39IyEx_6qawtMGysU/edit?usp=sharing"",""สบก!CU81"")"),84532)</f>
        <v>84532</v>
      </c>
      <c r="O294" s="175">
        <f ca="1">IF(L294&gt;0,N294*100/L294,0)</f>
        <v>43.185858792275468</v>
      </c>
      <c r="P294" s="175">
        <f ca="1">IF(M294&gt;0,N294*100/M294,0)</f>
        <v>43.185858792275468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5289600</v>
      </c>
      <c r="N310" s="156">
        <f t="shared" ca="1" si="93"/>
        <v>302734.07</v>
      </c>
      <c r="O310" s="155">
        <f t="shared" ref="O310:O312" ca="1" si="94">IF(L310&gt;0,N310*100/L310,0)</f>
        <v>5.885645656738471</v>
      </c>
      <c r="P310" s="155">
        <f t="shared" ref="P310:P312" ca="1" si="95">IF(M310&gt;0,N310*100/M310,0)</f>
        <v>5.7231940033272837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5289600</v>
      </c>
      <c r="N312" s="161">
        <f t="shared" ca="1" si="97"/>
        <v>302734.07</v>
      </c>
      <c r="O312" s="160">
        <f t="shared" ca="1" si="94"/>
        <v>5.885645656738471</v>
      </c>
      <c r="P312" s="160">
        <f t="shared" ca="1" si="95"/>
        <v>5.7231940033272837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IFERROR(__xludf.DUMMYFUNCTION("IMPORTRANGE(""https://docs.google.com/spreadsheets/d/1Yj_ptqi66GCucihVvJfMjLAmec39IyEx_6qawtMGysU/edit?usp=sharing"",""สบก!DC81"")"),389600)</f>
        <v>389600</v>
      </c>
      <c r="N314" s="174">
        <f ca="1">IFERROR(__xludf.DUMMYFUNCTION("IMPORTRANGE(""https://docs.google.com/spreadsheets/d/1Yj_ptqi66GCucihVvJfMjLAmec39IyEx_6qawtMGysU/edit?usp=sharing"",""สบก!DD81"")"),302734.07)</f>
        <v>302734.07</v>
      </c>
      <c r="O314" s="175">
        <f ca="1">IF(L314&gt;0,N314*100/L314,0)</f>
        <v>124.2750697865353</v>
      </c>
      <c r="P314" s="175">
        <f ca="1">IF(M314&gt;0,N314*100/M314,0)</f>
        <v>77.703816735112937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IFERROR(__xludf.DUMMYFUNCTION("IMPORTRANGE(""https://docs.google.com/spreadsheets/d/1IYY_tgx_IHuhSq3AJ5eI5OnqOPBNLWSHKh2a30DoXe8/edit?usp=sharing"",""กระบี่!J228"")"),146)</f>
        <v>146</v>
      </c>
      <c r="K328" s="323">
        <f ca="1">IF(I328&gt;0,J328*100/I328,0)</f>
        <v>35.609756097560975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939520</v>
      </c>
      <c r="N329" s="156">
        <f t="shared" ca="1" si="98"/>
        <v>559302.59</v>
      </c>
      <c r="O329" s="155">
        <f t="shared" ref="O329:O331" ca="1" si="99">IF(L329&gt;0,N329*100/L329,0)</f>
        <v>57.581702219659846</v>
      </c>
      <c r="P329" s="155">
        <f t="shared" ref="P329:P331" ca="1" si="100">IF(M329&gt;0,N329*100/M329,0)</f>
        <v>59.530674174046318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939520</v>
      </c>
      <c r="N331" s="161">
        <f t="shared" ca="1" si="102"/>
        <v>559302.59</v>
      </c>
      <c r="O331" s="160">
        <f t="shared" ca="1" si="99"/>
        <v>57.581702219659846</v>
      </c>
      <c r="P331" s="160">
        <f t="shared" ca="1" si="100"/>
        <v>59.530674174046318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IFERROR(__xludf.DUMMYFUNCTION("IMPORTRANGE(""https://docs.google.com/spreadsheets/d/1Yj_ptqi66GCucihVvJfMjLAmec39IyEx_6qawtMGysU/edit?usp=sharing"",""สบก!DL81"")"),907950)</f>
        <v>907950</v>
      </c>
      <c r="N333" s="174">
        <f ca="1">IFERROR(__xludf.DUMMYFUNCTION("IMPORTRANGE(""https://docs.google.com/spreadsheets/d/1Yj_ptqi66GCucihVvJfMjLAmec39IyEx_6qawtMGysU/edit?usp=sharing"",""สบก!DM81"")"),527732.59)</f>
        <v>527732.59</v>
      </c>
      <c r="O333" s="175">
        <f ca="1">IF(L333&gt;0,N333*100/L333,0)</f>
        <v>56.156700186219737</v>
      </c>
      <c r="P333" s="175">
        <f ca="1">IF(M333&gt;0,N333*100/M333,0)</f>
        <v>58.123529930062226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IFERROR(__xludf.DUMMYFUNCTION("IMPORTRANGE(""https://docs.google.com/spreadsheets/d/1IYY_tgx_IHuhSq3AJ5eI5OnqOPBNLWSHKh2a30DoXe8/edit?usp=sharing"",""กระบี่!J234"")"),337)</f>
        <v>337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IFERROR(__xludf.DUMMYFUNCTION("IMPORTRANGE(""https://docs.google.com/spreadsheets/d/1IYY_tgx_IHuhSq3AJ5eI5OnqOPBNLWSHKh2a30DoXe8/edit?usp=sharing"",""กระบี่!J235"")"),4810.98)</f>
        <v>4810.9799999999996</v>
      </c>
      <c r="K340" s="348">
        <f t="shared" ca="1" si="103"/>
        <v>96.219599999999986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IFERROR(__xludf.DUMMYFUNCTION("IMPORTRANGE(""https://docs.google.com/spreadsheets/d/1IYY_tgx_IHuhSq3AJ5eI5OnqOPBNLWSHKh2a30DoXe8/edit?usp=sharing"",""กระบี่!J236"")"),219)</f>
        <v>219</v>
      </c>
      <c r="K341" s="348">
        <f t="shared" ca="1" si="103"/>
        <v>53.414634146341463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IFERROR(__xludf.DUMMYFUNCTION("IMPORTRANGE(""https://docs.google.com/spreadsheets/d/1IYY_tgx_IHuhSq3AJ5eI5OnqOPBNLWSHKh2a30DoXe8/edit?usp=sharing"",""กระบี่!J237"")"),3154.46)</f>
        <v>3154.46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IFERROR(__xludf.DUMMYFUNCTION("IMPORTRANGE(""https://docs.google.com/spreadsheets/d/1IYY_tgx_IHuhSq3AJ5eI5OnqOPBNLWSHKh2a30DoXe8/edit?usp=sharing"",""กระบี่!J240"")"),146)</f>
        <v>146</v>
      </c>
      <c r="K345" s="348">
        <f t="shared" ca="1" si="103"/>
        <v>35.609756097560975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IFERROR(__xludf.DUMMYFUNCTION("IMPORTRANGE(""https://docs.google.com/spreadsheets/d/1IYY_tgx_IHuhSq3AJ5eI5OnqOPBNLWSHKh2a30DoXe8/edit?usp=sharing"",""กระบี่!J241"")"),2133.2)</f>
        <v>2133.1999999999998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IFERROR(__xludf.DUMMYFUNCTION("IMPORTRANGE(""https://docs.google.com/spreadsheets/d/1IYY_tgx_IHuhSq3AJ5eI5OnqOPBNLWSHKh2a30DoXe8/edit?usp=sharing"",""กระบี่!L242"")"),1276273)</f>
        <v>1276273</v>
      </c>
      <c r="M347" s="364"/>
      <c r="N347" s="364">
        <f ca="1">IFERROR(__xludf.DUMMYFUNCTION("IMPORTRANGE(""https://docs.google.com/spreadsheets/d/1IYY_tgx_IHuhSq3AJ5eI5OnqOPBNLWSHKh2a30DoXe8/edit?usp=sharing"",""กระบี่!M242"")"),496203.36)</f>
        <v>496203.36</v>
      </c>
      <c r="O347" s="364">
        <f ca="1">+IF(L347&gt;0,N347*100/L347,0)</f>
        <v>38.879092482564467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IFERROR(__xludf.DUMMYFUNCTION("IMPORTRANGE(""https://docs.google.com/spreadsheets/d/1IYY_tgx_IHuhSq3AJ5eI5OnqOPBNLWSHKh2a30DoXe8/edit?usp=sharing"",""กระบี่!M296"")"),127250)</f>
        <v>127250</v>
      </c>
      <c r="O401" s="379">
        <f ca="1">+IF(L401&gt;0,N401*100/L401,0)</f>
        <v>96.613772682408324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IFERROR(__xludf.DUMMYFUNCTION("IMPORTRANGE(""https://docs.google.com/spreadsheets/d/1IYY_tgx_IHuhSq3AJ5eI5OnqOPBNLWSHKh2a30DoXe8/edit?usp=sharing"",""กระบี่!M299"")"),127250)</f>
        <v>127250</v>
      </c>
      <c r="O404" s="175">
        <f t="shared" ca="1" si="112"/>
        <v>96.613772682408324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IFERROR(__xludf.DUMMYFUNCTION("IMPORTRANGE(""https://docs.google.com/spreadsheets/d/1IYY_tgx_IHuhSq3AJ5eI5OnqOPBNLWSHKh2a30DoXe8/edit?usp=sharing"",""กระบี่!M301"")"),127250)</f>
        <v>127250</v>
      </c>
      <c r="O406" s="175">
        <f t="shared" ca="1" si="112"/>
        <v>96.613772682408324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IFERROR(__xludf.DUMMYFUNCTION("IMPORTRANGE(""https://docs.google.com/spreadsheets/d/1IYY_tgx_IHuhSq3AJ5eI5OnqOPBNLWSHKh2a30DoXe8/edit?usp=sharing"",""กระบี่!M305"")"),22660)</f>
        <v>22660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IFERROR(__xludf.DUMMYFUNCTION("IMPORTRANGE(""https://docs.google.com/spreadsheets/d/1IYY_tgx_IHuhSq3AJ5eI5OnqOPBNLWSHKh2a30DoXe8/edit?usp=sharing"",""กระบี่!M350"")"),171129.36)</f>
        <v>171129.36</v>
      </c>
      <c r="O455" s="379">
        <f t="shared" ref="O455:O459" ca="1" si="116">+IF(L455&gt;0,N455*100/L455,0)</f>
        <v>31.551387119434054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IFERROR(__xludf.DUMMYFUNCTION("IMPORTRANGE(""https://docs.google.com/spreadsheets/d/1IYY_tgx_IHuhSq3AJ5eI5OnqOPBNLWSHKh2a30DoXe8/edit?usp=sharing"",""กระบี่!M352"")"),171129.36)</f>
        <v>171129.36</v>
      </c>
      <c r="O457" s="175">
        <f t="shared" ca="1" si="116"/>
        <v>31.551387119434054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IFERROR(__xludf.DUMMYFUNCTION("IMPORTRANGE(""https://docs.google.com/spreadsheets/d/1IYY_tgx_IHuhSq3AJ5eI5OnqOPBNLWSHKh2a30DoXe8/edit?usp=sharing"",""กระบี่!M354"")"),171129.36)</f>
        <v>171129.36</v>
      </c>
      <c r="O459" s="175">
        <f t="shared" ca="1" si="116"/>
        <v>31.551387119434054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IFERROR(__xludf.DUMMYFUNCTION("IMPORTRANGE(""https://docs.google.com/spreadsheets/d/1IYY_tgx_IHuhSq3AJ5eI5OnqOPBNLWSHKh2a30DoXe8/edit?usp=sharing"",""กระบี่!M357"")"),70967.76)</f>
        <v>70967.759999999995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IFERROR(__xludf.DUMMYFUNCTION("IMPORTRANGE(""https://docs.google.com/spreadsheets/d/1IYY_tgx_IHuhSq3AJ5eI5OnqOPBNLWSHKh2a30DoXe8/edit?usp=sharing"",""กระบี่!M358"")"),100161.6)</f>
        <v>100161.60000000001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IFERROR(__xludf.DUMMYFUNCTION("IMPORTRANGE(""https://docs.google.com/spreadsheets/d/1IYY_tgx_IHuhSq3AJ5eI5OnqOPBNLWSHKh2a30DoXe8/edit?usp=sharing"",""กระบี่!J459"")"),2538)</f>
        <v>2538</v>
      </c>
      <c r="K564" s="378">
        <f ca="1">IF(I564&gt;0,J564*100/I564,0)</f>
        <v>230.72727272727272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IFERROR(__xludf.DUMMYFUNCTION("IMPORTRANGE(""https://docs.google.com/spreadsheets/d/1IYY_tgx_IHuhSq3AJ5eI5OnqOPBNLWSHKh2a30DoXe8/edit?usp=sharing"",""กระบี่!J468"")"),2538)</f>
        <v>2538</v>
      </c>
      <c r="K573" s="208">
        <f ca="1">IF(I573&gt;0,J573*100/I573,0)</f>
        <v>230.72727272727272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IFERROR(__xludf.DUMMYFUNCTION("IMPORTRANGE(""https://docs.google.com/spreadsheets/d/1IYY_tgx_IHuhSq3AJ5eI5OnqOPBNLWSHKh2a30DoXe8/edit?usp=sharing"",""กระบี่!J472"")"),2430)</f>
        <v>2430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IFERROR(__xludf.DUMMYFUNCTION("IMPORTRANGE(""https://docs.google.com/spreadsheets/d/1IYY_tgx_IHuhSq3AJ5eI5OnqOPBNLWSHKh2a30DoXe8/edit?usp=sharing"",""กระบี่!J523"")"),368211.59)</f>
        <v>368211.59</v>
      </c>
      <c r="K628" s="348">
        <f t="shared" ref="K628:K635" ca="1" si="129">IF(I628&gt;0,J628*100/I628,0)</f>
        <v>167.33771887966333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IFERROR(__xludf.DUMMYFUNCTION("IMPORTRANGE(""https://docs.google.com/spreadsheets/d/1IYY_tgx_IHuhSq3AJ5eI5OnqOPBNLWSHKh2a30DoXe8/edit?usp=sharing"",""กระบี่!J525"")"),1535689.18)</f>
        <v>1535689.18</v>
      </c>
      <c r="K630" s="348">
        <f t="shared" ca="1" si="129"/>
        <v>24.008121552783017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IFERROR(__xludf.DUMMYFUNCTION("IMPORTRANGE(""https://docs.google.com/spreadsheets/d/1IYY_tgx_IHuhSq3AJ5eI5OnqOPBNLWSHKh2a30DoXe8/edit?usp=sharing"",""กระบี่!J526"")"),115)</f>
        <v>115</v>
      </c>
      <c r="K631" s="348">
        <f t="shared" ca="1" si="129"/>
        <v>65.340909090909093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IFERROR(__xludf.DUMMYFUNCTION("IMPORTRANGE(""https://docs.google.com/spreadsheets/d/1IYY_tgx_IHuhSq3AJ5eI5OnqOPBNLWSHKh2a30DoXe8/edit?usp=sharing"",""กระบี่!J527"")"),49748.18)</f>
        <v>49748.18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IFERROR(__xludf.DUMMYFUNCTION("IMPORTRANGE(""https://docs.google.com/spreadsheets/d/1IYY_tgx_IHuhSq3AJ5eI5OnqOPBNLWSHKh2a30DoXe8/edit?usp=sharing"",""กระบี่!J528"")"),13)</f>
        <v>13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262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3951307.74</v>
      </c>
      <c r="N8" s="23">
        <f t="shared" ca="1" si="0"/>
        <v>4449195.54</v>
      </c>
      <c r="O8" s="22">
        <f t="shared" ref="O8:O16" ca="1" si="1">IF(L8&gt;0,N8*100/L8,0)</f>
        <v>77.498521426641702</v>
      </c>
      <c r="P8" s="22">
        <f t="shared" ref="P8:P16" ca="1" si="2">IF(M8&gt;0,N8*100/M8,0)</f>
        <v>112.60058271239586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3951307.74</v>
      </c>
      <c r="N10" s="30">
        <f t="shared" ca="1" si="4"/>
        <v>4449195.54</v>
      </c>
      <c r="O10" s="29">
        <f t="shared" ca="1" si="1"/>
        <v>77.498521426641702</v>
      </c>
      <c r="P10" s="29">
        <f t="shared" ca="1" si="2"/>
        <v>112.60058271239586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3858907.74</v>
      </c>
      <c r="N12" s="38">
        <f t="shared" ca="1" si="6"/>
        <v>4356795.54</v>
      </c>
      <c r="O12" s="38">
        <f t="shared" ca="1" si="1"/>
        <v>77.130441894789286</v>
      </c>
      <c r="P12" s="38">
        <f t="shared" ca="1" si="2"/>
        <v>112.90229861779488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1447787.62</v>
      </c>
      <c r="O14" s="41">
        <f t="shared" ca="1" si="1"/>
        <v>36.585173199855355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3951307.74</v>
      </c>
      <c r="N18" s="23">
        <f t="shared" ca="1" si="11"/>
        <v>3001407.92</v>
      </c>
      <c r="O18" s="22">
        <f t="shared" ref="O18:O20" ca="1" si="12">IF(L18&gt;0,N18*100/L18,0)</f>
        <v>82.070485164515148</v>
      </c>
      <c r="P18" s="22">
        <f t="shared" ref="P18:P26" ca="1" si="13">IF(M18&gt;0,N18*100/M18,0)</f>
        <v>75.959862341676271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3951307.74</v>
      </c>
      <c r="N20" s="30">
        <f t="shared" ca="1" si="15"/>
        <v>3001407.92</v>
      </c>
      <c r="O20" s="29">
        <f t="shared" ca="1" si="12"/>
        <v>82.070485164515148</v>
      </c>
      <c r="P20" s="29">
        <f t="shared" ca="1" si="13"/>
        <v>75.959862341676271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3858907.74</v>
      </c>
      <c r="N22" s="41">
        <f t="shared" ca="1" si="18"/>
        <v>2909007.92</v>
      </c>
      <c r="O22" s="41">
        <f t="shared" ca="1" si="17"/>
        <v>81.605738475219582</v>
      </c>
      <c r="P22" s="41">
        <f t="shared" ca="1" si="13"/>
        <v>75.384230875651866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1447787.62</v>
      </c>
      <c r="O28" s="22">
        <f t="shared" ref="O28:O30" ca="1" si="24">IF(L28&gt;0,N28*100/L28,0)</f>
        <v>69.475008601672727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1447787.62</v>
      </c>
      <c r="O30" s="29">
        <f t="shared" ca="1" si="24"/>
        <v>69.475008601672727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1447787.62</v>
      </c>
      <c r="O32" s="41">
        <f t="shared" ca="1" si="29"/>
        <v>69.475008601672727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1447787.62</v>
      </c>
      <c r="O34" s="41">
        <f t="shared" ca="1" si="29"/>
        <v>69.475008601672727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3951307.74</v>
      </c>
      <c r="N37" s="55">
        <f t="shared" ca="1" si="33"/>
        <v>3001407.92</v>
      </c>
      <c r="O37" s="56">
        <f t="shared" ca="1" si="29"/>
        <v>82.070485164515148</v>
      </c>
      <c r="P37" s="56">
        <f t="shared" ca="1" si="25"/>
        <v>75.959862341676271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704100</v>
      </c>
      <c r="N41" s="79">
        <f t="shared" ca="1" si="34"/>
        <v>608023.68000000005</v>
      </c>
      <c r="O41" s="78">
        <f t="shared" ref="O41:O43" ca="1" si="35">IF(L41&gt;0,N41*100/L41,0)</f>
        <v>88.879356819178497</v>
      </c>
      <c r="P41" s="78">
        <f t="shared" ref="P41:P43" ca="1" si="36">IF(M41&gt;0,N41*100/M41,0)</f>
        <v>86.354733702599077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704100</v>
      </c>
      <c r="N43" s="79">
        <f t="shared" ca="1" si="38"/>
        <v>608023.68000000005</v>
      </c>
      <c r="O43" s="78">
        <f t="shared" ca="1" si="35"/>
        <v>88.879356819178497</v>
      </c>
      <c r="P43" s="78">
        <f t="shared" ca="1" si="36"/>
        <v>86.354733702599077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IFERROR(__xludf.DUMMYFUNCTION("IMPORTRANGE(""https://docs.google.com/spreadsheets/d/1Yj_ptqi66GCucihVvJfMjLAmec39IyEx_6qawtMGysU/edit?usp=sharing"",""สบก!Q82"")"),704100)</f>
        <v>704100</v>
      </c>
      <c r="N45" s="91">
        <f ca="1">IFERROR(__xludf.DUMMYFUNCTION("IMPORTRANGE(""https://docs.google.com/spreadsheets/d/1Yj_ptqi66GCucihVvJfMjLAmec39IyEx_6qawtMGysU/edit?usp=sharing"",""สบก!R82"")"),608023.68)</f>
        <v>608023.68000000005</v>
      </c>
      <c r="O45" s="92">
        <f ca="1">IF(L45&gt;0,N45*100/L45,0)</f>
        <v>88.879356819178497</v>
      </c>
      <c r="P45" s="92">
        <f ca="1">IF(M45&gt;0,N45*100/M45,0)</f>
        <v>86.354733702599077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531397.74</v>
      </c>
      <c r="N53" s="125">
        <f t="shared" ca="1" si="39"/>
        <v>521197.74</v>
      </c>
      <c r="O53" s="124">
        <f t="shared" ref="O53:O55" ca="1" si="40">IF(L53&gt;0,N53*100/L53,0)</f>
        <v>104.239548</v>
      </c>
      <c r="P53" s="124">
        <f t="shared" ref="P53:P55" ca="1" si="41">IF(M53&gt;0,N53*100/M53,0)</f>
        <v>98.080533801291665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531397.74</v>
      </c>
      <c r="N55" s="125">
        <f t="shared" ca="1" si="43"/>
        <v>521197.74</v>
      </c>
      <c r="O55" s="124">
        <f t="shared" ca="1" si="40"/>
        <v>104.239548</v>
      </c>
      <c r="P55" s="124">
        <f t="shared" ca="1" si="41"/>
        <v>98.080533801291665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IFERROR(__xludf.DUMMYFUNCTION("IMPORTRANGE(""https://docs.google.com/spreadsheets/d/1Yj_ptqi66GCucihVvJfMjLAmec39IyEx_6qawtMGysU/edit?usp=sharing"",""สบก!Z82"")"),531397.74)</f>
        <v>531397.74</v>
      </c>
      <c r="N57" s="91">
        <f ca="1">IFERROR(__xludf.DUMMYFUNCTION("IMPORTRANGE(""https://docs.google.com/spreadsheets/d/1Yj_ptqi66GCucihVvJfMjLAmec39IyEx_6qawtMGysU/edit?usp=sharing"",""สบก!AA82"")"),521197.74)</f>
        <v>521197.74</v>
      </c>
      <c r="O57" s="92">
        <f ca="1">IF(L57&gt;0,N57*100/L57,0)</f>
        <v>104.239548</v>
      </c>
      <c r="P57" s="92">
        <f ca="1">IF(M57&gt;0,N57*100/M57,0)</f>
        <v>98.080533801291665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823100</v>
      </c>
      <c r="N66" s="156">
        <f t="shared" ca="1" si="45"/>
        <v>609852.36</v>
      </c>
      <c r="O66" s="155">
        <f t="shared" ref="O66:O68" ca="1" si="46">IF(L66&gt;0,N66*100/L66,0)</f>
        <v>78.106091188524587</v>
      </c>
      <c r="P66" s="155">
        <f t="shared" ref="P66:P68" ca="1" si="47">IF(M66&gt;0,N66*100/M66,0)</f>
        <v>74.092134613048231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823100</v>
      </c>
      <c r="N68" s="161">
        <f t="shared" ca="1" si="49"/>
        <v>609852.36</v>
      </c>
      <c r="O68" s="160">
        <f t="shared" ca="1" si="46"/>
        <v>78.106091188524587</v>
      </c>
      <c r="P68" s="160">
        <f t="shared" ca="1" si="47"/>
        <v>74.092134613048231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IFERROR(__xludf.DUMMYFUNCTION("IMPORTRANGE(""https://docs.google.com/spreadsheets/d/1Yj_ptqi66GCucihVvJfMjLAmec39IyEx_6qawtMGysU/edit?usp=sharing"",""สบก!AI82"")"),823100)</f>
        <v>823100</v>
      </c>
      <c r="N70" s="174">
        <f ca="1">IFERROR(__xludf.DUMMYFUNCTION("IMPORTRANGE(""https://docs.google.com/spreadsheets/d/1Yj_ptqi66GCucihVvJfMjLAmec39IyEx_6qawtMGysU/edit?usp=sharing"",""สบก!AJ82"")"),609852.36)</f>
        <v>609852.36</v>
      </c>
      <c r="O70" s="175">
        <f ca="1">IF(L70&gt;0,N70*100/L70,0)</f>
        <v>78.106091188524587</v>
      </c>
      <c r="P70" s="175">
        <f ca="1">IF(M70&gt;0,N70*100/M70,0)</f>
        <v>74.092134613048231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117570</v>
      </c>
      <c r="O94" s="155">
        <f t="shared" ref="O94:O96" ca="1" si="53">IF(L94&gt;0,N94*100/L94,0)</f>
        <v>54.811188811188813</v>
      </c>
      <c r="P94" s="155">
        <f t="shared" ref="P94:P96" ca="1" si="54">IF(M94&gt;0,N94*100/M94,0)</f>
        <v>54.811188811188813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117570</v>
      </c>
      <c r="O96" s="160">
        <f t="shared" ca="1" si="53"/>
        <v>54.811188811188813</v>
      </c>
      <c r="P96" s="160">
        <f t="shared" ca="1" si="54"/>
        <v>54.811188811188813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IFERROR(__xludf.DUMMYFUNCTION("IMPORTRANGE(""https://docs.google.com/spreadsheets/d/1Yj_ptqi66GCucihVvJfMjLAmec39IyEx_6qawtMGysU/edit?usp=sharing"",""สบก!AS82"")"),25170)</f>
        <v>25170</v>
      </c>
      <c r="O98" s="175">
        <f ca="1">IF(L98&gt;0,N98*100/L98,0)</f>
        <v>20.614250614250615</v>
      </c>
      <c r="P98" s="175">
        <f ca="1">IF(M98&gt;0,N98*100/M98,0)</f>
        <v>20.614250614250615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34200</v>
      </c>
      <c r="O118" s="155">
        <f t="shared" ref="O118:O120" ca="1" si="59">IF(L118&gt;0,N118*100/L118,0)</f>
        <v>52.704576976421635</v>
      </c>
      <c r="P118" s="155">
        <f t="shared" ref="P118:P120" ca="1" si="60">IF(M118&gt;0,N118*100/M118,0)</f>
        <v>52.704576976421635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34200</v>
      </c>
      <c r="O120" s="160">
        <f t="shared" ca="1" si="59"/>
        <v>52.704576976421635</v>
      </c>
      <c r="P120" s="160">
        <f t="shared" ca="1" si="60"/>
        <v>52.704576976421635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IFERROR(__xludf.DUMMYFUNCTION("IMPORTRANGE(""https://docs.google.com/spreadsheets/d/1Yj_ptqi66GCucihVvJfMjLAmec39IyEx_6qawtMGysU/edit?usp=sharing"",""สบก!BA82"")"),64890)</f>
        <v>64890</v>
      </c>
      <c r="N122" s="174">
        <f ca="1">IFERROR(__xludf.DUMMYFUNCTION("IMPORTRANGE(""https://docs.google.com/spreadsheets/d/1Yj_ptqi66GCucihVvJfMjLAmec39IyEx_6qawtMGysU/edit?usp=sharing"",""สบก!BB82"")"),34200)</f>
        <v>34200</v>
      </c>
      <c r="O122" s="175">
        <f ca="1">IF(L122&gt;0,N122*100/L122,0)</f>
        <v>52.704576976421635</v>
      </c>
      <c r="P122" s="175">
        <f ca="1">IF(M122&gt;0,N122*100/M122,0)</f>
        <v>52.704576976421635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206500</v>
      </c>
      <c r="N140" s="156">
        <f t="shared" ca="1" si="64"/>
        <v>149025</v>
      </c>
      <c r="O140" s="155">
        <f t="shared" ref="O140:O142" ca="1" si="65">IF(L140&gt;0,N140*100/L140,0)</f>
        <v>72.167070217917669</v>
      </c>
      <c r="P140" s="155">
        <f t="shared" ref="P140:P142" ca="1" si="66">IF(M140&gt;0,N140*100/M140,0)</f>
        <v>72.167070217917669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206500</v>
      </c>
      <c r="N142" s="161">
        <f t="shared" ca="1" si="68"/>
        <v>149025</v>
      </c>
      <c r="O142" s="160">
        <f t="shared" ca="1" si="65"/>
        <v>72.167070217917669</v>
      </c>
      <c r="P142" s="160">
        <f t="shared" ca="1" si="66"/>
        <v>72.167070217917669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IFERROR(__xludf.DUMMYFUNCTION("IMPORTRANGE(""https://docs.google.com/spreadsheets/d/1Yj_ptqi66GCucihVvJfMjLAmec39IyEx_6qawtMGysU/edit?usp=sharing"",""สบก!BJ82"")"),206500)</f>
        <v>206500</v>
      </c>
      <c r="N144" s="174">
        <f ca="1">IFERROR(__xludf.DUMMYFUNCTION("IMPORTRANGE(""https://docs.google.com/spreadsheets/d/1Yj_ptqi66GCucihVvJfMjLAmec39IyEx_6qawtMGysU/edit?usp=sharing"",""สบก!BK82"")"),149025)</f>
        <v>149025</v>
      </c>
      <c r="O144" s="175">
        <f ca="1">IF(L144&gt;0,N144*100/L144,0)</f>
        <v>72.167070217917669</v>
      </c>
      <c r="P144" s="175">
        <f ca="1">IF(M144&gt;0,N144*100/M144,0)</f>
        <v>72.167070217917669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16520</v>
      </c>
      <c r="O250" s="155">
        <f t="shared" ref="O250:O252" ca="1" si="78">IF(L250&gt;0,N250*100/L250,0)</f>
        <v>23.137254901960784</v>
      </c>
      <c r="P250" s="155">
        <f t="shared" ref="P250:P252" ca="1" si="79">IF(M250&gt;0,N250*100/M250,0)</f>
        <v>23.137254901960784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16520</v>
      </c>
      <c r="O252" s="160">
        <f t="shared" ca="1" si="78"/>
        <v>23.137254901960784</v>
      </c>
      <c r="P252" s="160">
        <f t="shared" ca="1" si="79"/>
        <v>23.137254901960784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IFERROR(__xludf.DUMMYFUNCTION("IMPORTRANGE(""https://docs.google.com/spreadsheets/d/1Yj_ptqi66GCucihVvJfMjLAmec39IyEx_6qawtMGysU/edit?usp=sharing"",""สบก!CC82"")"),16520)</f>
        <v>16520</v>
      </c>
      <c r="O254" s="175">
        <f ca="1">IF(L254&gt;0,N254*100/L254,0)</f>
        <v>23.137254901960784</v>
      </c>
      <c r="P254" s="175">
        <f ca="1">IF(M254&gt;0,N254*100/M254,0)</f>
        <v>23.137254901960784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183600</v>
      </c>
      <c r="N271" s="156">
        <f t="shared" ca="1" si="83"/>
        <v>162515</v>
      </c>
      <c r="O271" s="155">
        <f t="shared" ref="O271:O273" ca="1" si="84">IF(L271&gt;0,N271*100/L271,0)</f>
        <v>88.515795206971674</v>
      </c>
      <c r="P271" s="155">
        <f t="shared" ref="P271:P273" ca="1" si="85">IF(M271&gt;0,N271*100/M271,0)</f>
        <v>88.515795206971674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183600</v>
      </c>
      <c r="N273" s="161">
        <f t="shared" ca="1" si="87"/>
        <v>162515</v>
      </c>
      <c r="O273" s="160">
        <f t="shared" ca="1" si="84"/>
        <v>88.515795206971674</v>
      </c>
      <c r="P273" s="160">
        <f t="shared" ca="1" si="85"/>
        <v>88.515795206971674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IFERROR(__xludf.DUMMYFUNCTION("IMPORTRANGE(""https://docs.google.com/spreadsheets/d/1Yj_ptqi66GCucihVvJfMjLAmec39IyEx_6qawtMGysU/edit?usp=sharing"",""สบก!CK82"")"),183600)</f>
        <v>183600</v>
      </c>
      <c r="N275" s="174">
        <f ca="1">IFERROR(__xludf.DUMMYFUNCTION("IMPORTRANGE(""https://docs.google.com/spreadsheets/d/1Yj_ptqi66GCucihVvJfMjLAmec39IyEx_6qawtMGysU/edit?usp=sharing"",""สบก!CL82"")"),162515)</f>
        <v>162515</v>
      </c>
      <c r="O275" s="175">
        <f ca="1">IF(L275&gt;0,N275*100/L275,0)</f>
        <v>88.515795206971674</v>
      </c>
      <c r="P275" s="175">
        <f ca="1">IF(M275&gt;0,N275*100/M275,0)</f>
        <v>88.515795206971674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94900</v>
      </c>
      <c r="O290" s="155">
        <f t="shared" ref="O290:O292" ca="1" si="89">IF(L290&gt;0,N290*100/L290,0)</f>
        <v>99.517617449664428</v>
      </c>
      <c r="P290" s="155">
        <f t="shared" ref="P290:P292" ca="1" si="90">IF(M290&gt;0,N290*100/M290,0)</f>
        <v>99.517617449664428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94900</v>
      </c>
      <c r="O292" s="160">
        <f t="shared" ca="1" si="89"/>
        <v>99.517617449664428</v>
      </c>
      <c r="P292" s="160">
        <f t="shared" ca="1" si="90"/>
        <v>99.517617449664428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IFERROR(__xludf.DUMMYFUNCTION("IMPORTRANGE(""https://docs.google.com/spreadsheets/d/1Yj_ptqi66GCucihVvJfMjLAmec39IyEx_6qawtMGysU/edit?usp=sharing"",""สบก!CU82"")"),94900)</f>
        <v>94900</v>
      </c>
      <c r="O294" s="175">
        <f ca="1">IF(L294&gt;0,N294*100/L294,0)</f>
        <v>99.517617449664428</v>
      </c>
      <c r="P294" s="175">
        <f ca="1">IF(M294&gt;0,N294*100/M294,0)</f>
        <v>99.517617449664428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391600</v>
      </c>
      <c r="N310" s="156">
        <f t="shared" ca="1" si="93"/>
        <v>290977</v>
      </c>
      <c r="O310" s="155">
        <f t="shared" ref="O310:O312" ca="1" si="94">IF(L310&gt;0,N310*100/L310,0)</f>
        <v>125.63773747841105</v>
      </c>
      <c r="P310" s="155">
        <f t="shared" ref="P310:P312" ca="1" si="95">IF(M310&gt;0,N310*100/M310,0)</f>
        <v>74.304647599591419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391600</v>
      </c>
      <c r="N312" s="161">
        <f t="shared" ca="1" si="97"/>
        <v>290977</v>
      </c>
      <c r="O312" s="160">
        <f t="shared" ca="1" si="94"/>
        <v>125.63773747841105</v>
      </c>
      <c r="P312" s="160">
        <f t="shared" ca="1" si="95"/>
        <v>74.304647599591419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IFERROR(__xludf.DUMMYFUNCTION("IMPORTRANGE(""https://docs.google.com/spreadsheets/d/1Yj_ptqi66GCucihVvJfMjLAmec39IyEx_6qawtMGysU/edit?usp=sharing"",""สบก!DD82"")"),290977)</f>
        <v>290977</v>
      </c>
      <c r="O314" s="175">
        <f ca="1">IF(L314&gt;0,N314*100/L314,0)</f>
        <v>125.63773747841105</v>
      </c>
      <c r="P314" s="175">
        <f ca="1">IF(M314&gt;0,N314*100/M314,0)</f>
        <v>74.304647599591419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IFERROR(__xludf.DUMMYFUNCTION("IMPORTRANGE(""https://docs.google.com/spreadsheets/d/1IYY_tgx_IHuhSq3AJ5eI5OnqOPBNLWSHKh2a30DoXe8/edit?usp=sharing"",""ชุมพร!J228"")"),206)</f>
        <v>206</v>
      </c>
      <c r="K328" s="323">
        <f ca="1">IF(I328&gt;0,J328*100/I328,0)</f>
        <v>85.833333333333329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664860</v>
      </c>
      <c r="N329" s="156">
        <f t="shared" ca="1" si="98"/>
        <v>396627.14</v>
      </c>
      <c r="O329" s="155">
        <f t="shared" ref="O329:O331" ca="1" si="99">IF(L329&gt;0,N329*100/L329,0)</f>
        <v>63.525392401819467</v>
      </c>
      <c r="P329" s="155">
        <f t="shared" ref="P329:P331" ca="1" si="100">IF(M329&gt;0,N329*100/M329,0)</f>
        <v>59.655738050115815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664860</v>
      </c>
      <c r="N331" s="161">
        <f t="shared" ca="1" si="102"/>
        <v>396627.14</v>
      </c>
      <c r="O331" s="160">
        <f t="shared" ca="1" si="99"/>
        <v>63.525392401819467</v>
      </c>
      <c r="P331" s="160">
        <f t="shared" ca="1" si="100"/>
        <v>59.655738050115815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IFERROR(__xludf.DUMMYFUNCTION("IMPORTRANGE(""https://docs.google.com/spreadsheets/d/1Yj_ptqi66GCucihVvJfMjLAmec39IyEx_6qawtMGysU/edit?usp=sharing"",""สบก!DM82"")"),396627.14)</f>
        <v>396627.14</v>
      </c>
      <c r="O333" s="175">
        <f ca="1">IF(L333&gt;0,N333*100/L333,0)</f>
        <v>63.525392401819467</v>
      </c>
      <c r="P333" s="175">
        <f ca="1">IF(M333&gt;0,N333*100/M333,0)</f>
        <v>59.655738050115815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IFERROR(__xludf.DUMMYFUNCTION("IMPORTRANGE(""https://docs.google.com/spreadsheets/d/1IYY_tgx_IHuhSq3AJ5eI5OnqOPBNLWSHKh2a30DoXe8/edit?usp=sharing"",""ชุมพร!J234"")"),173)</f>
        <v>173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IFERROR(__xludf.DUMMYFUNCTION("IMPORTRANGE(""https://docs.google.com/spreadsheets/d/1IYY_tgx_IHuhSq3AJ5eI5OnqOPBNLWSHKh2a30DoXe8/edit?usp=sharing"",""ชุมพร!J235"")"),1734.45)</f>
        <v>1734.45</v>
      </c>
      <c r="K340" s="348">
        <f t="shared" ca="1" si="103"/>
        <v>69.101593625498012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IFERROR(__xludf.DUMMYFUNCTION("IMPORTRANGE(""https://docs.google.com/spreadsheets/d/1IYY_tgx_IHuhSq3AJ5eI5OnqOPBNLWSHKh2a30DoXe8/edit?usp=sharing"",""ชุมพร!J236"")"),204)</f>
        <v>204</v>
      </c>
      <c r="K341" s="348">
        <f t="shared" ca="1" si="103"/>
        <v>85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IFERROR(__xludf.DUMMYFUNCTION("IMPORTRANGE(""https://docs.google.com/spreadsheets/d/1IYY_tgx_IHuhSq3AJ5eI5OnqOPBNLWSHKh2a30DoXe8/edit?usp=sharing"",""ชุมพร!J237"")"),2510.39)</f>
        <v>2510.39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IFERROR(__xludf.DUMMYFUNCTION("IMPORTRANGE(""https://docs.google.com/spreadsheets/d/1IYY_tgx_IHuhSq3AJ5eI5OnqOPBNLWSHKh2a30DoXe8/edit?usp=sharing"",""ชุมพร!J240"")"),206)</f>
        <v>206</v>
      </c>
      <c r="K345" s="348">
        <f t="shared" ca="1" si="103"/>
        <v>85.833333333333329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IFERROR(__xludf.DUMMYFUNCTION("IMPORTRANGE(""https://docs.google.com/spreadsheets/d/1IYY_tgx_IHuhSq3AJ5eI5OnqOPBNLWSHKh2a30DoXe8/edit?usp=sharing"",""ชุมพร!J241"")"),2559.37)</f>
        <v>2559.37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IFERROR(__xludf.DUMMYFUNCTION("IMPORTRANGE(""https://docs.google.com/spreadsheets/d/1IYY_tgx_IHuhSq3AJ5eI5OnqOPBNLWSHKh2a30DoXe8/edit?usp=sharing"",""ชุมพร!M242"")"),1447787.62)</f>
        <v>1447787.62</v>
      </c>
      <c r="O347" s="364">
        <f ca="1">+IF(L347&gt;0,N347*100/L347,0)</f>
        <v>69.475008601672727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IFERROR(__xludf.DUMMYFUNCTION("IMPORTRANGE(""https://docs.google.com/spreadsheets/d/1IYY_tgx_IHuhSq3AJ5eI5OnqOPBNLWSHKh2a30DoXe8/edit?usp=sharing"",""ชุมพร!M244"")"),269770)</f>
        <v>269770</v>
      </c>
      <c r="O349" s="379">
        <f ca="1">+IF(L349&gt;0,N349*100/L349,0)</f>
        <v>73.066818341865059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IFERROR(__xludf.DUMMYFUNCTION("IMPORTRANGE(""https://docs.google.com/spreadsheets/d/1IYY_tgx_IHuhSq3AJ5eI5OnqOPBNLWSHKh2a30DoXe8/edit?usp=sharing"",""ชุมพร!M247"")"),269770)</f>
        <v>269770</v>
      </c>
      <c r="O352" s="169">
        <f t="shared" ca="1" si="105"/>
        <v>73.066818341865059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IFERROR(__xludf.DUMMYFUNCTION("IMPORTRANGE(""https://docs.google.com/spreadsheets/d/1IYY_tgx_IHuhSq3AJ5eI5OnqOPBNLWSHKh2a30DoXe8/edit?usp=sharing"",""ชุมพร!M249"")"),269770)</f>
        <v>269770</v>
      </c>
      <c r="O354" s="175">
        <f t="shared" ca="1" si="105"/>
        <v>73.066818341865059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IFERROR(__xludf.DUMMYFUNCTION("IMPORTRANGE(""https://docs.google.com/spreadsheets/d/1IYY_tgx_IHuhSq3AJ5eI5OnqOPBNLWSHKh2a30DoXe8/edit?usp=sharing"",""ชุมพร!M252"")"),75175)</f>
        <v>75175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IFERROR(__xludf.DUMMYFUNCTION("IMPORTRANGE(""https://docs.google.com/spreadsheets/d/1IYY_tgx_IHuhSq3AJ5eI5OnqOPBNLWSHKh2a30DoXe8/edit?usp=sharing"",""ชุมพร!M296"")"),127205)</f>
        <v>127205</v>
      </c>
      <c r="O401" s="379">
        <f ca="1">+IF(L401&gt;0,N401*100/L401,0)</f>
        <v>79.527977492966556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IFERROR(__xludf.DUMMYFUNCTION("IMPORTRANGE(""https://docs.google.com/spreadsheets/d/1IYY_tgx_IHuhSq3AJ5eI5OnqOPBNLWSHKh2a30DoXe8/edit?usp=sharing"",""ชุมพร!M299"")"),127205)</f>
        <v>127205</v>
      </c>
      <c r="O404" s="175">
        <f t="shared" ca="1" si="112"/>
        <v>79.527977492966556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IFERROR(__xludf.DUMMYFUNCTION("IMPORTRANGE(""https://docs.google.com/spreadsheets/d/1IYY_tgx_IHuhSq3AJ5eI5OnqOPBNLWSHKh2a30DoXe8/edit?usp=sharing"",""ชุมพร!M301"")"),127205)</f>
        <v>127205</v>
      </c>
      <c r="O406" s="175">
        <f t="shared" ca="1" si="112"/>
        <v>79.527977492966556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IFERROR(__xludf.DUMMYFUNCTION("IMPORTRANGE(""https://docs.google.com/spreadsheets/d/1IYY_tgx_IHuhSq3AJ5eI5OnqOPBNLWSHKh2a30DoXe8/edit?usp=sharing"",""ชุมพร!M302"")"),94993)</f>
        <v>94993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IFERROR(__xludf.DUMMYFUNCTION("IMPORTRANGE(""https://docs.google.com/spreadsheets/d/1IYY_tgx_IHuhSq3AJ5eI5OnqOPBNLWSHKh2a30DoXe8/edit?usp=sharing"",""ชุมพร!M303"")"),17450)</f>
        <v>17450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IFERROR(__xludf.DUMMYFUNCTION("IMPORTRANGE(""https://docs.google.com/spreadsheets/d/1IYY_tgx_IHuhSq3AJ5eI5OnqOPBNLWSHKh2a30DoXe8/edit?usp=sharing"",""ชุมพร!J350"")"),120452)</f>
        <v>120452</v>
      </c>
      <c r="K455" s="378">
        <f ca="1">IF(I455&gt;0,J455*100/I455,0)</f>
        <v>111.43985863239797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IFERROR(__xludf.DUMMYFUNCTION("IMPORTRANGE(""https://docs.google.com/spreadsheets/d/1IYY_tgx_IHuhSq3AJ5eI5OnqOPBNLWSHKh2a30DoXe8/edit?usp=sharing"",""ชุมพร!M350"")"),297936.62)</f>
        <v>297936.62</v>
      </c>
      <c r="O455" s="379">
        <f t="shared" ref="O455:O459" ca="1" si="116">+IF(L455&gt;0,N455*100/L455,0)</f>
        <v>41.941815171807981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IFERROR(__xludf.DUMMYFUNCTION("IMPORTRANGE(""https://docs.google.com/spreadsheets/d/1IYY_tgx_IHuhSq3AJ5eI5OnqOPBNLWSHKh2a30DoXe8/edit?usp=sharing"",""ชุมพร!M352"")"),297936.62)</f>
        <v>297936.62</v>
      </c>
      <c r="O457" s="175">
        <f t="shared" ca="1" si="116"/>
        <v>41.941815171807981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IFERROR(__xludf.DUMMYFUNCTION("IMPORTRANGE(""https://docs.google.com/spreadsheets/d/1IYY_tgx_IHuhSq3AJ5eI5OnqOPBNLWSHKh2a30DoXe8/edit?usp=sharing"",""ชุมพร!M354"")"),297936.62)</f>
        <v>297936.62</v>
      </c>
      <c r="O459" s="175">
        <f t="shared" ca="1" si="116"/>
        <v>41.941815171807981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IFERROR(__xludf.DUMMYFUNCTION("IMPORTRANGE(""https://docs.google.com/spreadsheets/d/1IYY_tgx_IHuhSq3AJ5eI5OnqOPBNLWSHKh2a30DoXe8/edit?usp=sharing"",""ชุมพร!M357"")"),74808)</f>
        <v>74808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IFERROR(__xludf.DUMMYFUNCTION("IMPORTRANGE(""https://docs.google.com/spreadsheets/d/1IYY_tgx_IHuhSq3AJ5eI5OnqOPBNLWSHKh2a30DoXe8/edit?usp=sharing"",""ชุมพร!M358"")"),223128.62)</f>
        <v>223128.62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IFERROR(__xludf.DUMMYFUNCTION("IMPORTRANGE(""https://docs.google.com/spreadsheets/d/1IYY_tgx_IHuhSq3AJ5eI5OnqOPBNLWSHKh2a30DoXe8/edit?usp=sharing"",""ชุมพร!J359"")"),120452)</f>
        <v>120452</v>
      </c>
      <c r="K464" s="274">
        <f t="shared" ref="K464:K515" ca="1" si="117">IF(I464&gt;0,J464*100/I464,0)</f>
        <v>111.43985863239797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IFERROR(__xludf.DUMMYFUNCTION("IMPORTRANGE(""https://docs.google.com/spreadsheets/d/1IYY_tgx_IHuhSq3AJ5eI5OnqOPBNLWSHKh2a30DoXe8/edit?usp=sharing"",""ชุมพร!J376"")"),120452)</f>
        <v>120452</v>
      </c>
      <c r="K481" s="208">
        <f t="shared" ca="1" si="117"/>
        <v>111.43985863239797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IFERROR(__xludf.DUMMYFUNCTION("IMPORTRANGE(""https://docs.google.com/spreadsheets/d/1IYY_tgx_IHuhSq3AJ5eI5OnqOPBNLWSHKh2a30DoXe8/edit?usp=sharing"",""ชุมพร!J377"")"),11868)</f>
        <v>11868</v>
      </c>
      <c r="K482" s="167">
        <f t="shared" ca="1" si="117"/>
        <v>111.53087115872569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IFERROR(__xludf.DUMMYFUNCTION("IMPORTRANGE(""https://docs.google.com/spreadsheets/d/1IYY_tgx_IHuhSq3AJ5eI5OnqOPBNLWSHKh2a30DoXe8/edit?usp=sharing"",""ชุมพร!J378"")"),93784)</f>
        <v>93784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IFERROR(__xludf.DUMMYFUNCTION("IMPORTRANGE(""https://docs.google.com/spreadsheets/d/1IYY_tgx_IHuhSq3AJ5eI5OnqOPBNLWSHKh2a30DoXe8/edit?usp=sharing"",""ชุมพร!J379"")"),9222)</f>
        <v>9222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IFERROR(__xludf.DUMMYFUNCTION("IMPORTRANGE(""https://docs.google.com/spreadsheets/d/1IYY_tgx_IHuhSq3AJ5eI5OnqOPBNLWSHKh2a30DoXe8/edit?usp=sharing"",""ชุมพร!J380"")"),12256)</f>
        <v>12256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IFERROR(__xludf.DUMMYFUNCTION("IMPORTRANGE(""https://docs.google.com/spreadsheets/d/1IYY_tgx_IHuhSq3AJ5eI5OnqOPBNLWSHKh2a30DoXe8/edit?usp=sharing"",""ชุมพร!J381"")"),1215)</f>
        <v>1215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IFERROR(__xludf.DUMMYFUNCTION("IMPORTRANGE(""https://docs.google.com/spreadsheets/d/1IYY_tgx_IHuhSq3AJ5eI5OnqOPBNLWSHKh2a30DoXe8/edit?usp=sharing"",""ชุมพร!J382"")"),2156)</f>
        <v>2156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IFERROR(__xludf.DUMMYFUNCTION("IMPORTRANGE(""https://docs.google.com/spreadsheets/d/1IYY_tgx_IHuhSq3AJ5eI5OnqOPBNLWSHKh2a30DoXe8/edit?usp=sharing"",""ชุมพร!J383"")"),216)</f>
        <v>216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IFERROR(__xludf.DUMMYFUNCTION("IMPORTRANGE(""https://docs.google.com/spreadsheets/d/1IYY_tgx_IHuhSq3AJ5eI5OnqOPBNLWSHKh2a30DoXe8/edit?usp=sharing"",""ชุมพร!J386"")"),108)</f>
        <v>108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IFERROR(__xludf.DUMMYFUNCTION("IMPORTRANGE(""https://docs.google.com/spreadsheets/d/1IYY_tgx_IHuhSq3AJ5eI5OnqOPBNLWSHKh2a30DoXe8/edit?usp=sharing"",""ชุมพร!J387"")"),12)</f>
        <v>12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IFERROR(__xludf.DUMMYFUNCTION("IMPORTRANGE(""https://docs.google.com/spreadsheets/d/1IYY_tgx_IHuhSq3AJ5eI5OnqOPBNLWSHKh2a30DoXe8/edit?usp=sharing"",""ชุมพร!J388"")"),12256)</f>
        <v>12256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IFERROR(__xludf.DUMMYFUNCTION("IMPORTRANGE(""https://docs.google.com/spreadsheets/d/1IYY_tgx_IHuhSq3AJ5eI5OnqOPBNLWSHKh2a30DoXe8/edit?usp=sharing"",""ชุมพร!J389"")"),1215)</f>
        <v>1215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IFERROR(__xludf.DUMMYFUNCTION("IMPORTRANGE(""https://docs.google.com/spreadsheets/d/1IYY_tgx_IHuhSq3AJ5eI5OnqOPBNLWSHKh2a30DoXe8/edit?usp=sharing"",""ชุมพร!J459"")"),6004)</f>
        <v>6004</v>
      </c>
      <c r="K564" s="378">
        <f ca="1">IF(I564&gt;0,J564*100/I564,0)</f>
        <v>400.26666666666665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IFERROR(__xludf.DUMMYFUNCTION("IMPORTRANGE(""https://docs.google.com/spreadsheets/d/1IYY_tgx_IHuhSq3AJ5eI5OnqOPBNLWSHKh2a30DoXe8/edit?usp=sharing"",""ชุมพร!M459"")"),102636)</f>
        <v>102636</v>
      </c>
      <c r="O564" s="379">
        <f t="shared" ref="O564:O568" ca="1" si="122">+IF(L564&gt;0,N564*100/L564,0)</f>
        <v>75.46764705882353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IFERROR(__xludf.DUMMYFUNCTION("IMPORTRANGE(""https://docs.google.com/spreadsheets/d/1IYY_tgx_IHuhSq3AJ5eI5OnqOPBNLWSHKh2a30DoXe8/edit?usp=sharing"",""ชุมพร!M461"")"),102636)</f>
        <v>102636</v>
      </c>
      <c r="O566" s="175">
        <f t="shared" ca="1" si="122"/>
        <v>75.46764705882353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IFERROR(__xludf.DUMMYFUNCTION("IMPORTRANGE(""https://docs.google.com/spreadsheets/d/1IYY_tgx_IHuhSq3AJ5eI5OnqOPBNLWSHKh2a30DoXe8/edit?usp=sharing"",""ชุมพร!M463"")"),102636)</f>
        <v>102636</v>
      </c>
      <c r="O568" s="175">
        <f t="shared" ca="1" si="122"/>
        <v>75.46764705882353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IFERROR(__xludf.DUMMYFUNCTION("IMPORTRANGE(""https://docs.google.com/spreadsheets/d/1IYY_tgx_IHuhSq3AJ5eI5OnqOPBNLWSHKh2a30DoXe8/edit?usp=sharing"",""ชุมพร!M466"")"),74441)</f>
        <v>74441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IFERROR(__xludf.DUMMYFUNCTION("IMPORTRANGE(""https://docs.google.com/spreadsheets/d/1IYY_tgx_IHuhSq3AJ5eI5OnqOPBNLWSHKh2a30DoXe8/edit?usp=sharing"",""ชุมพร!M467"")"),28195)</f>
        <v>28195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IFERROR(__xludf.DUMMYFUNCTION("IMPORTRANGE(""https://docs.google.com/spreadsheets/d/1IYY_tgx_IHuhSq3AJ5eI5OnqOPBNLWSHKh2a30DoXe8/edit?usp=sharing"",""ชุมพร!J468"")"),6004)</f>
        <v>6004</v>
      </c>
      <c r="K573" s="208">
        <f ca="1">IF(I573&gt;0,J573*100/I573,0)</f>
        <v>400.26666666666665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IFERROR(__xludf.DUMMYFUNCTION("IMPORTRANGE(""https://docs.google.com/spreadsheets/d/1IYY_tgx_IHuhSq3AJ5eI5OnqOPBNLWSHKh2a30DoXe8/edit?usp=sharing"",""ชุมพร!J472"")"),5965)</f>
        <v>5965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IFERROR(__xludf.DUMMYFUNCTION("IMPORTRANGE(""https://docs.google.com/spreadsheets/d/1IYY_tgx_IHuhSq3AJ5eI5OnqOPBNLWSHKh2a30DoXe8/edit?usp=sharing"",""ชุมพร!J523"")"),467060.17)</f>
        <v>467060.17</v>
      </c>
      <c r="K628" s="348">
        <f t="shared" ref="K628:K635" ca="1" si="129">IF(I628&gt;0,J628*100/I628,0)</f>
        <v>46.859218058929685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IFERROR(__xludf.DUMMYFUNCTION("IMPORTRANGE(""https://docs.google.com/spreadsheets/d/1IYY_tgx_IHuhSq3AJ5eI5OnqOPBNLWSHKh2a30DoXe8/edit?usp=sharing"",""ชุมพร!J524"")"),45)</f>
        <v>45</v>
      </c>
      <c r="K629" s="348">
        <f t="shared" ca="1" si="129"/>
        <v>45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IFERROR(__xludf.DUMMYFUNCTION("IMPORTRANGE(""https://docs.google.com/spreadsheets/d/1IYY_tgx_IHuhSq3AJ5eI5OnqOPBNLWSHKh2a30DoXe8/edit?usp=sharing"",""ชุมพร!J525"")"),574877.8)</f>
        <v>574877.80000000005</v>
      </c>
      <c r="K630" s="348">
        <f t="shared" ca="1" si="129"/>
        <v>85.795362830049569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IFERROR(__xludf.DUMMYFUNCTION("IMPORTRANGE(""https://docs.google.com/spreadsheets/d/1IYY_tgx_IHuhSq3AJ5eI5OnqOPBNLWSHKh2a30DoXe8/edit?usp=sharing"",""ชุมพร!J526"")"),34)</f>
        <v>34</v>
      </c>
      <c r="K631" s="348">
        <f t="shared" ca="1" si="129"/>
        <v>125.92592592592592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IFERROR(__xludf.DUMMYFUNCTION("IMPORTRANGE(""https://docs.google.com/spreadsheets/d/1IYY_tgx_IHuhSq3AJ5eI5OnqOPBNLWSHKh2a30DoXe8/edit?usp=sharing"",""ชุมพร!I530"")"),45)</f>
        <v>45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264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3904573</v>
      </c>
      <c r="M8" s="23">
        <f t="shared" ca="1" si="0"/>
        <v>2793831</v>
      </c>
      <c r="N8" s="23">
        <f t="shared" ca="1" si="0"/>
        <v>3229548.523</v>
      </c>
      <c r="O8" s="22">
        <f t="shared" ref="O8:O16" ca="1" si="1">IF(L8&gt;0,N8*100/L8,0)</f>
        <v>82.711951422088916</v>
      </c>
      <c r="P8" s="22">
        <f t="shared" ref="P8:P16" ca="1" si="2">IF(M8&gt;0,N8*100/M8,0)</f>
        <v>115.59570077789245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3904573</v>
      </c>
      <c r="M10" s="30">
        <f t="shared" ca="1" si="4"/>
        <v>2793831</v>
      </c>
      <c r="N10" s="30">
        <f t="shared" ca="1" si="4"/>
        <v>3229548.523</v>
      </c>
      <c r="O10" s="29">
        <f t="shared" ca="1" si="1"/>
        <v>82.711951422088916</v>
      </c>
      <c r="P10" s="29">
        <f t="shared" ca="1" si="2"/>
        <v>115.59570077789245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3660973</v>
      </c>
      <c r="M12" s="38">
        <f t="shared" ca="1" si="6"/>
        <v>2550231</v>
      </c>
      <c r="N12" s="38">
        <f t="shared" ca="1" si="6"/>
        <v>2985948.523</v>
      </c>
      <c r="O12" s="38">
        <f t="shared" ca="1" si="1"/>
        <v>81.561610069235698</v>
      </c>
      <c r="P12" s="38">
        <f t="shared" ca="1" si="2"/>
        <v>117.08541394877562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1874673</v>
      </c>
      <c r="M14" s="38">
        <f t="shared" si="8"/>
        <v>0</v>
      </c>
      <c r="N14" s="38">
        <f t="shared" ca="1" si="8"/>
        <v>1154093.253</v>
      </c>
      <c r="O14" s="41">
        <f t="shared" ca="1" si="1"/>
        <v>61.562376638485752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2793831</v>
      </c>
      <c r="N18" s="23">
        <f t="shared" ca="1" si="11"/>
        <v>2075455.27</v>
      </c>
      <c r="O18" s="22">
        <f t="shared" ref="O18:O20" ca="1" si="12">IF(L18&gt;0,N18*100/L18,0)</f>
        <v>77.928688175272924</v>
      </c>
      <c r="P18" s="22">
        <f t="shared" ref="P18:P26" ca="1" si="13">IF(M18&gt;0,N18*100/M18,0)</f>
        <v>74.287072840125262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2793831</v>
      </c>
      <c r="N20" s="30">
        <f t="shared" ca="1" si="15"/>
        <v>2075455.27</v>
      </c>
      <c r="O20" s="29">
        <f t="shared" ca="1" si="12"/>
        <v>77.928688175272924</v>
      </c>
      <c r="P20" s="29">
        <f t="shared" ca="1" si="13"/>
        <v>74.287072840125262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2550231</v>
      </c>
      <c r="N22" s="41">
        <f t="shared" ca="1" si="18"/>
        <v>1831855.27</v>
      </c>
      <c r="O22" s="41">
        <f t="shared" ca="1" si="17"/>
        <v>75.706665977868923</v>
      </c>
      <c r="P22" s="41">
        <f t="shared" ca="1" si="13"/>
        <v>71.830954529217152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1241298</v>
      </c>
      <c r="M28" s="23">
        <f t="shared" si="23"/>
        <v>0</v>
      </c>
      <c r="N28" s="23">
        <f t="shared" ca="1" si="23"/>
        <v>1154093.253</v>
      </c>
      <c r="O28" s="22">
        <f t="shared" ref="O28:O30" ca="1" si="24">IF(L28&gt;0,N28*100/L28,0)</f>
        <v>92.97471300203496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</v>
      </c>
      <c r="M30" s="30">
        <f t="shared" si="27"/>
        <v>0</v>
      </c>
      <c r="N30" s="30">
        <f t="shared" ca="1" si="27"/>
        <v>1154093.253</v>
      </c>
      <c r="O30" s="29">
        <f t="shared" ca="1" si="24"/>
        <v>92.97471300203496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</v>
      </c>
      <c r="M32" s="41">
        <f t="shared" si="30"/>
        <v>0</v>
      </c>
      <c r="N32" s="41">
        <f t="shared" ca="1" si="30"/>
        <v>1154093.253</v>
      </c>
      <c r="O32" s="41">
        <f t="shared" ca="1" si="29"/>
        <v>92.97471300203496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</v>
      </c>
      <c r="M34" s="41">
        <f t="shared" si="32"/>
        <v>0</v>
      </c>
      <c r="N34" s="41">
        <f t="shared" ca="1" si="32"/>
        <v>1154093.253</v>
      </c>
      <c r="O34" s="41">
        <f t="shared" ca="1" si="29"/>
        <v>92.97471300203496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2793831</v>
      </c>
      <c r="N37" s="55">
        <f t="shared" ca="1" si="33"/>
        <v>2075455.27</v>
      </c>
      <c r="O37" s="56">
        <f t="shared" ca="1" si="29"/>
        <v>77.928688175272924</v>
      </c>
      <c r="P37" s="56">
        <f t="shared" ca="1" si="25"/>
        <v>74.287072840125262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726100</v>
      </c>
      <c r="N41" s="79">
        <f t="shared" ca="1" si="34"/>
        <v>544673.52</v>
      </c>
      <c r="O41" s="78">
        <f t="shared" ref="O41:O43" ca="1" si="35">IF(L41&gt;0,N41*100/L41,0)</f>
        <v>75.013568379011161</v>
      </c>
      <c r="P41" s="78">
        <f t="shared" ref="P41:P43" ca="1" si="36">IF(M41&gt;0,N41*100/M41,0)</f>
        <v>75.013568379011161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726100</v>
      </c>
      <c r="N43" s="79">
        <f t="shared" ca="1" si="38"/>
        <v>544673.52</v>
      </c>
      <c r="O43" s="78">
        <f t="shared" ca="1" si="35"/>
        <v>75.013568379011161</v>
      </c>
      <c r="P43" s="78">
        <f t="shared" ca="1" si="36"/>
        <v>75.013568379011161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IFERROR(__xludf.DUMMYFUNCTION("IMPORTRANGE(""https://docs.google.com/spreadsheets/d/1Yj_ptqi66GCucihVvJfMjLAmec39IyEx_6qawtMGysU/edit?usp=sharing"",""สบก!Q83"")"),726100)</f>
        <v>726100</v>
      </c>
      <c r="N45" s="91">
        <f ca="1">IFERROR(__xludf.DUMMYFUNCTION("IMPORTRANGE(""https://docs.google.com/spreadsheets/d/1Yj_ptqi66GCucihVvJfMjLAmec39IyEx_6qawtMGysU/edit?usp=sharing"",""สบก!R83"")"),544673.52)</f>
        <v>544673.52</v>
      </c>
      <c r="O45" s="92">
        <f ca="1">IF(L45&gt;0,N45*100/L45,0)</f>
        <v>75.013568379011161</v>
      </c>
      <c r="P45" s="92">
        <f ca="1">IF(M45&gt;0,N45*100/M45,0)</f>
        <v>75.013568379011161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354506</v>
      </c>
      <c r="N53" s="125">
        <f t="shared" ca="1" si="39"/>
        <v>259760.67</v>
      </c>
      <c r="O53" s="124">
        <f t="shared" ref="O53:O55" ca="1" si="40">IF(L53&gt;0,N53*100/L53,0)</f>
        <v>76.400197058823522</v>
      </c>
      <c r="P53" s="124">
        <f t="shared" ref="P53:P55" ca="1" si="41">IF(M53&gt;0,N53*100/M53,0)</f>
        <v>73.27398407925395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354506</v>
      </c>
      <c r="N55" s="125">
        <f t="shared" ca="1" si="43"/>
        <v>259760.67</v>
      </c>
      <c r="O55" s="124">
        <f t="shared" ca="1" si="40"/>
        <v>76.400197058823522</v>
      </c>
      <c r="P55" s="124">
        <f t="shared" ca="1" si="41"/>
        <v>73.27398407925395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IFERROR(__xludf.DUMMYFUNCTION("IMPORTRANGE(""https://docs.google.com/spreadsheets/d/1Yj_ptqi66GCucihVvJfMjLAmec39IyEx_6qawtMGysU/edit?usp=sharing"",""สบก!AA83"")"),259760.67)</f>
        <v>259760.67</v>
      </c>
      <c r="O57" s="92">
        <f ca="1">IF(L57&gt;0,N57*100/L57,0)</f>
        <v>76.400197058823522</v>
      </c>
      <c r="P57" s="92">
        <f ca="1">IF(M57&gt;0,N57*100/M57,0)</f>
        <v>73.27398407925395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156093.16</v>
      </c>
      <c r="O94" s="155">
        <f t="shared" ref="O94:O96" ca="1" si="53">IF(L94&gt;0,N94*100/L94,0)</f>
        <v>72.770703962703962</v>
      </c>
      <c r="P94" s="155">
        <f t="shared" ref="P94:P96" ca="1" si="54">IF(M94&gt;0,N94*100/M94,0)</f>
        <v>72.770703962703962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156093.16</v>
      </c>
      <c r="O96" s="160">
        <f t="shared" ca="1" si="53"/>
        <v>72.770703962703962</v>
      </c>
      <c r="P96" s="160">
        <f t="shared" ca="1" si="54"/>
        <v>72.770703962703962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IFERROR(__xludf.DUMMYFUNCTION("IMPORTRANGE(""https://docs.google.com/spreadsheets/d/1Yj_ptqi66GCucihVvJfMjLAmec39IyEx_6qawtMGysU/edit?usp=sharing"",""สบก!AR83"")"),122100)</f>
        <v>122100</v>
      </c>
      <c r="N98" s="174">
        <f ca="1">IFERROR(__xludf.DUMMYFUNCTION("IMPORTRANGE(""https://docs.google.com/spreadsheets/d/1Yj_ptqi66GCucihVvJfMjLAmec39IyEx_6qawtMGysU/edit?usp=sharing"",""สบก!AS83"")"),63693.16)</f>
        <v>63693.16</v>
      </c>
      <c r="O98" s="175">
        <f ca="1">IF(L98&gt;0,N98*100/L98,0)</f>
        <v>52.164750204750206</v>
      </c>
      <c r="P98" s="175">
        <f ca="1">IF(M98&gt;0,N98*100/M98,0)</f>
        <v>52.164750204750206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397400</v>
      </c>
      <c r="N140" s="156">
        <f t="shared" ca="1" si="64"/>
        <v>284652.40999999997</v>
      </c>
      <c r="O140" s="155">
        <f t="shared" ref="O140:O142" ca="1" si="65">IF(L140&gt;0,N140*100/L140,0)</f>
        <v>73.100259373394962</v>
      </c>
      <c r="P140" s="155">
        <f t="shared" ref="P140:P142" ca="1" si="66">IF(M140&gt;0,N140*100/M140,0)</f>
        <v>71.628688978359321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397400</v>
      </c>
      <c r="N142" s="161">
        <f t="shared" ca="1" si="68"/>
        <v>284652.40999999997</v>
      </c>
      <c r="O142" s="160">
        <f t="shared" ca="1" si="65"/>
        <v>73.100259373394962</v>
      </c>
      <c r="P142" s="160">
        <f t="shared" ca="1" si="66"/>
        <v>71.628688978359321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IFERROR(__xludf.DUMMYFUNCTION("IMPORTRANGE(""https://docs.google.com/spreadsheets/d/1Yj_ptqi66GCucihVvJfMjLAmec39IyEx_6qawtMGysU/edit?usp=sharing"",""สบก!BK83"")"),284652.41)</f>
        <v>284652.40999999997</v>
      </c>
      <c r="O144" s="175">
        <f ca="1">IF(L144&gt;0,N144*100/L144,0)</f>
        <v>73.100259373394962</v>
      </c>
      <c r="P144" s="175">
        <f ca="1">IF(M144&gt;0,N144*100/M144,0)</f>
        <v>71.628688978359321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34756</v>
      </c>
      <c r="O250" s="155">
        <f t="shared" ref="O250:O252" ca="1" si="78">IF(L250&gt;0,N250*100/L250,0)</f>
        <v>48.677871148459381</v>
      </c>
      <c r="P250" s="155">
        <f t="shared" ref="P250:P252" ca="1" si="79">IF(M250&gt;0,N250*100/M250,0)</f>
        <v>48.677871148459381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34756</v>
      </c>
      <c r="O252" s="160">
        <f t="shared" ca="1" si="78"/>
        <v>48.677871148459381</v>
      </c>
      <c r="P252" s="160">
        <f t="shared" ca="1" si="79"/>
        <v>48.677871148459381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IFERROR(__xludf.DUMMYFUNCTION("IMPORTRANGE(""https://docs.google.com/spreadsheets/d/1Yj_ptqi66GCucihVvJfMjLAmec39IyEx_6qawtMGysU/edit?usp=sharing"",""สบก!CC83"")"),34756)</f>
        <v>34756</v>
      </c>
      <c r="O254" s="175">
        <f ca="1">IF(L254&gt;0,N254*100/L254,0)</f>
        <v>48.677871148459381</v>
      </c>
      <c r="P254" s="175">
        <f ca="1">IF(M254&gt;0,N254*100/M254,0)</f>
        <v>48.677871148459381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IFERROR(__xludf.DUMMYFUNCTION("IMPORTRANGE(""https://docs.google.com/spreadsheets/d/1IYY_tgx_IHuhSq3AJ5eI5OnqOPBNLWSHKh2a30DoXe8/edit?usp=sharing"",""ตรัง!J228"")"),250)</f>
        <v>250</v>
      </c>
      <c r="K328" s="323">
        <f ca="1">IF(I328&gt;0,J328*100/I328,0)</f>
        <v>95.057034220532316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1008800</v>
      </c>
      <c r="N329" s="156">
        <f t="shared" ca="1" si="98"/>
        <v>774394.51</v>
      </c>
      <c r="O329" s="155">
        <f t="shared" ref="O329:O331" ca="1" si="99">IF(L329&gt;0,N329*100/L329,0)</f>
        <v>85.972190951984459</v>
      </c>
      <c r="P329" s="155">
        <f t="shared" ref="P329:P331" ca="1" si="100">IF(M329&gt;0,N329*100/M329,0)</f>
        <v>76.763928429817611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1008800</v>
      </c>
      <c r="N331" s="161">
        <f t="shared" ca="1" si="102"/>
        <v>774394.51</v>
      </c>
      <c r="O331" s="160">
        <f t="shared" ca="1" si="99"/>
        <v>85.972190951984459</v>
      </c>
      <c r="P331" s="160">
        <f t="shared" ca="1" si="100"/>
        <v>76.763928429817611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IFERROR(__xludf.DUMMYFUNCTION("IMPORTRANGE(""https://docs.google.com/spreadsheets/d/1Yj_ptqi66GCucihVvJfMjLAmec39IyEx_6qawtMGysU/edit?usp=sharing"",""สบก!DM83"")"),623194.51)</f>
        <v>623194.51</v>
      </c>
      <c r="O333" s="175">
        <f ca="1">IF(L333&gt;0,N333*100/L333,0)</f>
        <v>83.142486825428591</v>
      </c>
      <c r="P333" s="175">
        <f ca="1">IF(M333&gt;0,N333*100/M333,0)</f>
        <v>72.6672702891791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IFERROR(__xludf.DUMMYFUNCTION("IMPORTRANGE(""https://docs.google.com/spreadsheets/d/1IYY_tgx_IHuhSq3AJ5eI5OnqOPBNLWSHKh2a30DoXe8/edit?usp=sharing"",""ตรัง!J234"")"),282)</f>
        <v>282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IFERROR(__xludf.DUMMYFUNCTION("IMPORTRANGE(""https://docs.google.com/spreadsheets/d/1IYY_tgx_IHuhSq3AJ5eI5OnqOPBNLWSHKh2a30DoXe8/edit?usp=sharing"",""ตรัง!J235"")"),1806.05)</f>
        <v>1806.05</v>
      </c>
      <c r="K340" s="348">
        <f t="shared" ca="1" si="103"/>
        <v>98.154891304347828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IFERROR(__xludf.DUMMYFUNCTION("IMPORTRANGE(""https://docs.google.com/spreadsheets/d/1IYY_tgx_IHuhSq3AJ5eI5OnqOPBNLWSHKh2a30DoXe8/edit?usp=sharing"",""ตรัง!J236"")"),332)</f>
        <v>332</v>
      </c>
      <c r="K341" s="348">
        <f t="shared" ca="1" si="103"/>
        <v>126.23574144486692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IFERROR(__xludf.DUMMYFUNCTION("IMPORTRANGE(""https://docs.google.com/spreadsheets/d/1IYY_tgx_IHuhSq3AJ5eI5OnqOPBNLWSHKh2a30DoXe8/edit?usp=sharing"",""ตรัง!J237"")"),3052.1)</f>
        <v>3052.1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IFERROR(__xludf.DUMMYFUNCTION("IMPORTRANGE(""https://docs.google.com/spreadsheets/d/1IYY_tgx_IHuhSq3AJ5eI5OnqOPBNLWSHKh2a30DoXe8/edit?usp=sharing"",""ตรัง!J240"")"),250)</f>
        <v>250</v>
      </c>
      <c r="K345" s="348">
        <f t="shared" ca="1" si="103"/>
        <v>95.057034220532316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IFERROR(__xludf.DUMMYFUNCTION("IMPORTRANGE(""https://docs.google.com/spreadsheets/d/1IYY_tgx_IHuhSq3AJ5eI5OnqOPBNLWSHKh2a30DoXe8/edit?usp=sharing"",""ตรัง!J241"")"),2566.39)</f>
        <v>2566.39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IFERROR(__xludf.DUMMYFUNCTION("IMPORTRANGE(""https://docs.google.com/spreadsheets/d/1IYY_tgx_IHuhSq3AJ5eI5OnqOPBNLWSHKh2a30DoXe8/edit?usp=sharing"",""ตรัง!L242"")"),1241298)</f>
        <v>1241298</v>
      </c>
      <c r="M347" s="364"/>
      <c r="N347" s="364">
        <f ca="1">IFERROR(__xludf.DUMMYFUNCTION("IMPORTRANGE(""https://docs.google.com/spreadsheets/d/1IYY_tgx_IHuhSq3AJ5eI5OnqOPBNLWSHKh2a30DoXe8/edit?usp=sharing"",""ตรัง!M242"")"),1154093.253)</f>
        <v>1154093.253</v>
      </c>
      <c r="O347" s="364">
        <f ca="1">+IF(L347&gt;0,N347*100/L347,0)</f>
        <v>92.97471300203496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IFERROR(__xludf.DUMMYFUNCTION("IMPORTRANGE(""https://docs.google.com/spreadsheets/d/1IYY_tgx_IHuhSq3AJ5eI5OnqOPBNLWSHKh2a30DoXe8/edit?usp=sharing"",""ตรัง!M244"")"),185208.58)</f>
        <v>185208.58</v>
      </c>
      <c r="O349" s="379">
        <f ca="1">+IF(L349&gt;0,N349*100/L349,0)</f>
        <v>67.579573815952713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IFERROR(__xludf.DUMMYFUNCTION("IMPORTRANGE(""https://docs.google.com/spreadsheets/d/1IYY_tgx_IHuhSq3AJ5eI5OnqOPBNLWSHKh2a30DoXe8/edit?usp=sharing"",""ตรัง!M247"")"),185208.58)</f>
        <v>185208.58</v>
      </c>
      <c r="O352" s="169">
        <f t="shared" ca="1" si="105"/>
        <v>67.579573815952713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IFERROR(__xludf.DUMMYFUNCTION("IMPORTRANGE(""https://docs.google.com/spreadsheets/d/1IYY_tgx_IHuhSq3AJ5eI5OnqOPBNLWSHKh2a30DoXe8/edit?usp=sharing"",""ตรัง!M249"")"),185208.58)</f>
        <v>185208.58</v>
      </c>
      <c r="O354" s="175">
        <f t="shared" ca="1" si="105"/>
        <v>67.579573815952713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IFERROR(__xludf.DUMMYFUNCTION("IMPORTRANGE(""https://docs.google.com/spreadsheets/d/1IYY_tgx_IHuhSq3AJ5eI5OnqOPBNLWSHKh2a30DoXe8/edit?usp=sharing"",""ตรัง!M250"")"),33000)</f>
        <v>33000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IFERROR(__xludf.DUMMYFUNCTION("IMPORTRANGE(""https://docs.google.com/spreadsheets/d/1IYY_tgx_IHuhSq3AJ5eI5OnqOPBNLWSHKh2a30DoXe8/edit?usp=sharing"",""ตรัง!M252"")"),76633)</f>
        <v>76633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IFERROR(__xludf.DUMMYFUNCTION("IMPORTRANGE(""https://docs.google.com/spreadsheets/d/1IYY_tgx_IHuhSq3AJ5eI5OnqOPBNLWSHKh2a30DoXe8/edit?usp=sharing"",""ตรัง!M253"")"),11905.58)</f>
        <v>11905.58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IFERROR(__xludf.DUMMYFUNCTION("IMPORTRANGE(""https://docs.google.com/spreadsheets/d/1IYY_tgx_IHuhSq3AJ5eI5OnqOPBNLWSHKh2a30DoXe8/edit?usp=sharing"",""ตรัง!M275"")"),94523.5)</f>
        <v>94523.5</v>
      </c>
      <c r="O380" s="379">
        <f ca="1">+IF(L380&gt;0,N380*100/L380,0)</f>
        <v>32.161789724396051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IFERROR(__xludf.DUMMYFUNCTION("IMPORTRANGE(""https://docs.google.com/spreadsheets/d/1IYY_tgx_IHuhSq3AJ5eI5OnqOPBNLWSHKh2a30DoXe8/edit?usp=sharing"",""ตรัง!M278"")"),94523.5)</f>
        <v>94523.5</v>
      </c>
      <c r="O383" s="169">
        <f t="shared" ca="1" si="109"/>
        <v>32.161789724396051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IFERROR(__xludf.DUMMYFUNCTION("IMPORTRANGE(""https://docs.google.com/spreadsheets/d/1IYY_tgx_IHuhSq3AJ5eI5OnqOPBNLWSHKh2a30DoXe8/edit?usp=sharing"",""ตรัง!M280"")"),94523.5)</f>
        <v>94523.5</v>
      </c>
      <c r="O385" s="175">
        <f t="shared" ca="1" si="109"/>
        <v>32.161789724396051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IFERROR(__xludf.DUMMYFUNCTION("IMPORTRANGE(""https://docs.google.com/spreadsheets/d/1IYY_tgx_IHuhSq3AJ5eI5OnqOPBNLWSHKh2a30DoXe8/edit?usp=sharing"",""ตรัง!M296"")"),72658.643)</f>
        <v>72658.642999999996</v>
      </c>
      <c r="O401" s="379">
        <f ca="1">+IF(L401&gt;0,N401*100/L401,0)</f>
        <v>55.123771337531295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IFERROR(__xludf.DUMMYFUNCTION("IMPORTRANGE(""https://docs.google.com/spreadsheets/d/1IYY_tgx_IHuhSq3AJ5eI5OnqOPBNLWSHKh2a30DoXe8/edit?usp=sharing"",""ตรัง!M299"")"),72658.643)</f>
        <v>72658.642999999996</v>
      </c>
      <c r="O404" s="175">
        <f t="shared" ca="1" si="112"/>
        <v>55.123771337531295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IFERROR(__xludf.DUMMYFUNCTION("IMPORTRANGE(""https://docs.google.com/spreadsheets/d/1IYY_tgx_IHuhSq3AJ5eI5OnqOPBNLWSHKh2a30DoXe8/edit?usp=sharing"",""ตรัง!M301"")"),72658.643)</f>
        <v>72658.642999999996</v>
      </c>
      <c r="O406" s="175">
        <f t="shared" ca="1" si="112"/>
        <v>55.123771337531295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IFERROR(__xludf.DUMMYFUNCTION("IMPORTRANGE(""https://docs.google.com/spreadsheets/d/1IYY_tgx_IHuhSq3AJ5eI5OnqOPBNLWSHKh2a30DoXe8/edit?usp=sharing"",""ตรัง!M302"")"),68059.08)</f>
        <v>68059.08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IFERROR(__xludf.DUMMYFUNCTION("IMPORTRANGE(""https://docs.google.com/spreadsheets/d/1IYY_tgx_IHuhSq3AJ5eI5OnqOPBNLWSHKh2a30DoXe8/edit?usp=sharing"",""ตรัง!M305"")"),4599.563)</f>
        <v>4599.5630000000001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IFERROR(__xludf.DUMMYFUNCTION("IMPORTRANGE(""https://docs.google.com/spreadsheets/d/1IYY_tgx_IHuhSq3AJ5eI5OnqOPBNLWSHKh2a30DoXe8/edit?usp=sharing"",""ตรัง!M330"")"),50959.2299999999)</f>
        <v>50959.229999999901</v>
      </c>
      <c r="O435" s="418">
        <f t="shared" ref="O435:O439" ca="1" si="114">+IF(L435&gt;0,N435*100/L435,0)</f>
        <v>57.908215909090792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IFERROR(__xludf.DUMMYFUNCTION("IMPORTRANGE(""https://docs.google.com/spreadsheets/d/1IYY_tgx_IHuhSq3AJ5eI5OnqOPBNLWSHKh2a30DoXe8/edit?usp=sharing"",""ตรัง!M332"")"),50959.2299999999)</f>
        <v>50959.229999999901</v>
      </c>
      <c r="O437" s="175">
        <f t="shared" ca="1" si="114"/>
        <v>57.908215909090792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IFERROR(__xludf.DUMMYFUNCTION("IMPORTRANGE(""https://docs.google.com/spreadsheets/d/1IYY_tgx_IHuhSq3AJ5eI5OnqOPBNLWSHKh2a30DoXe8/edit?usp=sharing"",""ตรัง!M334"")"),50959.2299999999)</f>
        <v>50959.229999999901</v>
      </c>
      <c r="O439" s="175">
        <f t="shared" ca="1" si="114"/>
        <v>57.908215909090792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IFERROR(__xludf.DUMMYFUNCTION("IMPORTRANGE(""https://docs.google.com/spreadsheets/d/1IYY_tgx_IHuhSq3AJ5eI5OnqOPBNLWSHKh2a30DoXe8/edit?usp=sharing"",""ตรัง!M338"")"),13832.98)</f>
        <v>13832.98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IFERROR(__xludf.DUMMYFUNCTION("IMPORTRANGE(""https://docs.google.com/spreadsheets/d/1IYY_tgx_IHuhSq3AJ5eI5OnqOPBNLWSHKh2a30DoXe8/edit?usp=sharing"",""ตรัง!L350"")"),284718)</f>
        <v>284718</v>
      </c>
      <c r="M455" s="379"/>
      <c r="N455" s="379">
        <f ca="1">IFERROR(__xludf.DUMMYFUNCTION("IMPORTRANGE(""https://docs.google.com/spreadsheets/d/1IYY_tgx_IHuhSq3AJ5eI5OnqOPBNLWSHKh2a30DoXe8/edit?usp=sharing"",""ตรัง!M350"")"),607809.38)</f>
        <v>607809.38</v>
      </c>
      <c r="O455" s="379">
        <f t="shared" ref="O455:O459" ca="1" si="116">+IF(L455&gt;0,N455*100/L455,0)</f>
        <v>213.47767966900582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IFERROR(__xludf.DUMMYFUNCTION("IMPORTRANGE(""https://docs.google.com/spreadsheets/d/1IYY_tgx_IHuhSq3AJ5eI5OnqOPBNLWSHKh2a30DoXe8/edit?usp=sharing"",""ตรัง!L352"")"),284718)</f>
        <v>284718</v>
      </c>
      <c r="M457" s="169"/>
      <c r="N457" s="175">
        <f ca="1">IFERROR(__xludf.DUMMYFUNCTION("IMPORTRANGE(""https://docs.google.com/spreadsheets/d/1IYY_tgx_IHuhSq3AJ5eI5OnqOPBNLWSHKh2a30DoXe8/edit?usp=sharing"",""ตรัง!M352"")"),607809.38)</f>
        <v>607809.38</v>
      </c>
      <c r="O457" s="175">
        <f t="shared" ca="1" si="116"/>
        <v>213.47767966900582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IFERROR(__xludf.DUMMYFUNCTION("IMPORTRANGE(""https://docs.google.com/spreadsheets/d/1IYY_tgx_IHuhSq3AJ5eI5OnqOPBNLWSHKh2a30DoXe8/edit?usp=sharing"",""ตรัง!L354"")"),284718)</f>
        <v>284718</v>
      </c>
      <c r="M459" s="175"/>
      <c r="N459" s="175">
        <f ca="1">IFERROR(__xludf.DUMMYFUNCTION("IMPORTRANGE(""https://docs.google.com/spreadsheets/d/1IYY_tgx_IHuhSq3AJ5eI5OnqOPBNLWSHKh2a30DoXe8/edit?usp=sharing"",""ตรัง!M354"")"),607809.38)</f>
        <v>607809.38</v>
      </c>
      <c r="O459" s="175">
        <f t="shared" ca="1" si="116"/>
        <v>213.47767966900582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IFERROR(__xludf.DUMMYFUNCTION("IMPORTRANGE(""https://docs.google.com/spreadsheets/d/1IYY_tgx_IHuhSq3AJ5eI5OnqOPBNLWSHKh2a30DoXe8/edit?usp=sharing"",""ตรัง!M358"")"),607809.38)</f>
        <v>607809.38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IFERROR(__xludf.DUMMYFUNCTION("IMPORTRANGE(""https://docs.google.com/spreadsheets/d/1IYY_tgx_IHuhSq3AJ5eI5OnqOPBNLWSHKh2a30DoXe8/edit?usp=sharing"",""ตรัง!J459"")"),3273)</f>
        <v>3273</v>
      </c>
      <c r="K564" s="378">
        <f ca="1">IF(I564&gt;0,J564*100/I564,0)</f>
        <v>327.3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IFERROR(__xludf.DUMMYFUNCTION("IMPORTRANGE(""https://docs.google.com/spreadsheets/d/1IYY_tgx_IHuhSq3AJ5eI5OnqOPBNLWSHKh2a30DoXe8/edit?usp=sharing"",""ตรัง!M459"")"),115197.6)</f>
        <v>115197.6</v>
      </c>
      <c r="O564" s="379">
        <f t="shared" ref="O564:O568" ca="1" si="122">+IF(L564&gt;0,N564*100/L564,0)</f>
        <v>93.870273794002614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IFERROR(__xludf.DUMMYFUNCTION("IMPORTRANGE(""https://docs.google.com/spreadsheets/d/1IYY_tgx_IHuhSq3AJ5eI5OnqOPBNLWSHKh2a30DoXe8/edit?usp=sharing"",""ตรัง!M461"")"),115197.6)</f>
        <v>115197.6</v>
      </c>
      <c r="O566" s="175">
        <f t="shared" ca="1" si="122"/>
        <v>93.870273794002614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IFERROR(__xludf.DUMMYFUNCTION("IMPORTRANGE(""https://docs.google.com/spreadsheets/d/1IYY_tgx_IHuhSq3AJ5eI5OnqOPBNLWSHKh2a30DoXe8/edit?usp=sharing"",""ตรัง!M463"")"),115197.6)</f>
        <v>115197.6</v>
      </c>
      <c r="O568" s="175">
        <f t="shared" ca="1" si="122"/>
        <v>93.870273794002614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IFERROR(__xludf.DUMMYFUNCTION("IMPORTRANGE(""https://docs.google.com/spreadsheets/d/1IYY_tgx_IHuhSq3AJ5eI5OnqOPBNLWSHKh2a30DoXe8/edit?usp=sharing"",""ตรัง!M466"")"),96788)</f>
        <v>96788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IFERROR(__xludf.DUMMYFUNCTION("IMPORTRANGE(""https://docs.google.com/spreadsheets/d/1IYY_tgx_IHuhSq3AJ5eI5OnqOPBNLWSHKh2a30DoXe8/edit?usp=sharing"",""ตรัง!J468"")"),3273)</f>
        <v>3273</v>
      </c>
      <c r="K573" s="208">
        <f ca="1">IF(I573&gt;0,J573*100/I573,0)</f>
        <v>327.3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IFERROR(__xludf.DUMMYFUNCTION("IMPORTRANGE(""https://docs.google.com/spreadsheets/d/1IYY_tgx_IHuhSq3AJ5eI5OnqOPBNLWSHKh2a30DoXe8/edit?usp=sharing"",""ตรัง!J472"")"),3130)</f>
        <v>3130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IFERROR(__xludf.DUMMYFUNCTION("IMPORTRANGE(""https://docs.google.com/spreadsheets/d/1IYY_tgx_IHuhSq3AJ5eI5OnqOPBNLWSHKh2a30DoXe8/edit?usp=sharing"",""ตรัง!J523"")"),915269.2)</f>
        <v>915269.2</v>
      </c>
      <c r="K628" s="348">
        <f t="shared" ref="K628:K635" ca="1" si="129">IF(I628&gt;0,J628*100/I628,0)</f>
        <v>54.721336163385942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IFERROR(__xludf.DUMMYFUNCTION("IMPORTRANGE(""https://docs.google.com/spreadsheets/d/1IYY_tgx_IHuhSq3AJ5eI5OnqOPBNLWSHKh2a30DoXe8/edit?usp=sharing"",""ตรัง!J524"")"),59)</f>
        <v>59</v>
      </c>
      <c r="K629" s="348">
        <f t="shared" ca="1" si="129"/>
        <v>57.843137254901961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IFERROR(__xludf.DUMMYFUNCTION("IMPORTRANGE(""https://docs.google.com/spreadsheets/d/1IYY_tgx_IHuhSq3AJ5eI5OnqOPBNLWSHKh2a30DoXe8/edit?usp=sharing"",""ตรัง!J525"")"),662121.33)</f>
        <v>662121.32999999996</v>
      </c>
      <c r="K630" s="348">
        <f t="shared" ca="1" si="129"/>
        <v>26.903801565512701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IFERROR(__xludf.DUMMYFUNCTION("IMPORTRANGE(""https://docs.google.com/spreadsheets/d/1IYY_tgx_IHuhSq3AJ5eI5OnqOPBNLWSHKh2a30DoXe8/edit?usp=sharing"",""ตรัง!J526"")"),54)</f>
        <v>54</v>
      </c>
      <c r="K631" s="348">
        <f t="shared" ca="1" si="129"/>
        <v>60.674157303370784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266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4488096</v>
      </c>
      <c r="M8" s="23">
        <f t="shared" ca="1" si="0"/>
        <v>3452284.76</v>
      </c>
      <c r="N8" s="23">
        <f t="shared" ca="1" si="0"/>
        <v>3222264.9299999997</v>
      </c>
      <c r="O8" s="22">
        <f t="shared" ref="O8:O16" ca="1" si="1">IF(L8&gt;0,N8*100/L8,0)</f>
        <v>71.795811185856991</v>
      </c>
      <c r="P8" s="22">
        <f t="shared" ref="P8:P16" ca="1" si="2">IF(M8&gt;0,N8*100/M8,0)</f>
        <v>93.33717100439884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4488096</v>
      </c>
      <c r="M10" s="30">
        <f t="shared" ca="1" si="4"/>
        <v>3452284.76</v>
      </c>
      <c r="N10" s="30">
        <f t="shared" ca="1" si="4"/>
        <v>3222264.9299999997</v>
      </c>
      <c r="O10" s="29">
        <f t="shared" ca="1" si="1"/>
        <v>71.795811185856991</v>
      </c>
      <c r="P10" s="29">
        <f t="shared" ca="1" si="2"/>
        <v>93.33717100439884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4289796</v>
      </c>
      <c r="M12" s="38">
        <f t="shared" ca="1" si="6"/>
        <v>3253984.76</v>
      </c>
      <c r="N12" s="38">
        <f t="shared" ca="1" si="6"/>
        <v>3023964.9299999997</v>
      </c>
      <c r="O12" s="38">
        <f t="shared" ca="1" si="1"/>
        <v>70.492045076269363</v>
      </c>
      <c r="P12" s="38">
        <f t="shared" ca="1" si="2"/>
        <v>92.931133764744501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2417596</v>
      </c>
      <c r="M14" s="38">
        <f t="shared" si="8"/>
        <v>0</v>
      </c>
      <c r="N14" s="38">
        <f t="shared" ca="1" si="8"/>
        <v>595603.53</v>
      </c>
      <c r="O14" s="41">
        <f t="shared" ca="1" si="1"/>
        <v>24.636189421226707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3276665</v>
      </c>
      <c r="M18" s="23">
        <f t="shared" ca="1" si="11"/>
        <v>3452284.76</v>
      </c>
      <c r="N18" s="23">
        <f t="shared" ca="1" si="11"/>
        <v>2626661.4</v>
      </c>
      <c r="O18" s="22">
        <f t="shared" ref="O18:O20" ca="1" si="12">IF(L18&gt;0,N18*100/L18,0)</f>
        <v>80.162647081712663</v>
      </c>
      <c r="P18" s="22">
        <f t="shared" ref="P18:P26" ca="1" si="13">IF(M18&gt;0,N18*100/M18,0)</f>
        <v>76.084725988826023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3276665</v>
      </c>
      <c r="M20" s="30">
        <f t="shared" ca="1" si="15"/>
        <v>3452284.76</v>
      </c>
      <c r="N20" s="30">
        <f t="shared" ca="1" si="15"/>
        <v>2626661.4</v>
      </c>
      <c r="O20" s="29">
        <f t="shared" ca="1" si="12"/>
        <v>80.162647081712663</v>
      </c>
      <c r="P20" s="29">
        <f t="shared" ca="1" si="13"/>
        <v>76.084725988826023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3078365</v>
      </c>
      <c r="M22" s="42">
        <f t="shared" ca="1" si="18"/>
        <v>3253984.76</v>
      </c>
      <c r="N22" s="41">
        <f t="shared" ca="1" si="18"/>
        <v>2428361.4</v>
      </c>
      <c r="O22" s="41">
        <f t="shared" ca="1" si="17"/>
        <v>78.884778120853113</v>
      </c>
      <c r="P22" s="41">
        <f t="shared" ca="1" si="13"/>
        <v>74.627313251460961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1206165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1211431</v>
      </c>
      <c r="M28" s="23">
        <f t="shared" si="23"/>
        <v>0</v>
      </c>
      <c r="N28" s="23">
        <f t="shared" ca="1" si="23"/>
        <v>595603.53</v>
      </c>
      <c r="O28" s="22">
        <f t="shared" ref="O28:O30" ca="1" si="24">IF(L28&gt;0,N28*100/L28,0)</f>
        <v>49.165287168646003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1211431</v>
      </c>
      <c r="M30" s="30">
        <f t="shared" si="27"/>
        <v>0</v>
      </c>
      <c r="N30" s="30">
        <f t="shared" ca="1" si="27"/>
        <v>595603.53</v>
      </c>
      <c r="O30" s="29">
        <f t="shared" ca="1" si="24"/>
        <v>49.165287168646003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1211431</v>
      </c>
      <c r="M32" s="41">
        <f t="shared" si="30"/>
        <v>0</v>
      </c>
      <c r="N32" s="41">
        <f t="shared" ca="1" si="30"/>
        <v>595603.53</v>
      </c>
      <c r="O32" s="41">
        <f t="shared" ca="1" si="29"/>
        <v>49.165287168646003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1211431</v>
      </c>
      <c r="M34" s="41">
        <f t="shared" si="32"/>
        <v>0</v>
      </c>
      <c r="N34" s="41">
        <f t="shared" ca="1" si="32"/>
        <v>595603.53</v>
      </c>
      <c r="O34" s="41">
        <f t="shared" ca="1" si="29"/>
        <v>49.165287168646003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3276665</v>
      </c>
      <c r="M37" s="55">
        <f t="shared" ca="1" si="33"/>
        <v>3452284.76</v>
      </c>
      <c r="N37" s="55">
        <f t="shared" ca="1" si="33"/>
        <v>2626661.4</v>
      </c>
      <c r="O37" s="56">
        <f t="shared" ca="1" si="29"/>
        <v>80.162647081712663</v>
      </c>
      <c r="P37" s="56">
        <f t="shared" ca="1" si="25"/>
        <v>76.084725988826023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747700</v>
      </c>
      <c r="N41" s="79">
        <f t="shared" ca="1" si="34"/>
        <v>565521.68000000005</v>
      </c>
      <c r="O41" s="78">
        <f t="shared" ref="O41:O43" ca="1" si="35">IF(L41&gt;0,N41*100/L41,0)</f>
        <v>75.634837501671797</v>
      </c>
      <c r="P41" s="78">
        <f t="shared" ref="P41:P43" ca="1" si="36">IF(M41&gt;0,N41*100/M41,0)</f>
        <v>75.634837501671797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747700</v>
      </c>
      <c r="N43" s="79">
        <f t="shared" ca="1" si="38"/>
        <v>565521.68000000005</v>
      </c>
      <c r="O43" s="78">
        <f t="shared" ca="1" si="35"/>
        <v>75.634837501671797</v>
      </c>
      <c r="P43" s="78">
        <f t="shared" ca="1" si="36"/>
        <v>75.634837501671797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IFERROR(__xludf.DUMMYFUNCTION("IMPORTRANGE(""https://docs.google.com/spreadsheets/d/1Yj_ptqi66GCucihVvJfMjLAmec39IyEx_6qawtMGysU/edit?usp=sharing"",""สบก!Q84"")"),747700)</f>
        <v>747700</v>
      </c>
      <c r="N45" s="91">
        <f ca="1">IFERROR(__xludf.DUMMYFUNCTION("IMPORTRANGE(""https://docs.google.com/spreadsheets/d/1Yj_ptqi66GCucihVvJfMjLAmec39IyEx_6qawtMGysU/edit?usp=sharing"",""สบก!R84"")"),565521.68)</f>
        <v>565521.68000000005</v>
      </c>
      <c r="O45" s="92">
        <f ca="1">IF(L45&gt;0,N45*100/L45,0)</f>
        <v>75.634837501671797</v>
      </c>
      <c r="P45" s="92">
        <f ca="1">IF(M45&gt;0,N45*100/M45,0)</f>
        <v>75.634837501671797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620809.76</v>
      </c>
      <c r="N53" s="125">
        <f t="shared" ca="1" si="39"/>
        <v>508313.76</v>
      </c>
      <c r="O53" s="124">
        <f t="shared" ref="O53:O55" ca="1" si="40">IF(L53&gt;0,N53*100/L53,0)</f>
        <v>84.718959999999996</v>
      </c>
      <c r="P53" s="124">
        <f t="shared" ref="P53:P55" ca="1" si="41">IF(M53&gt;0,N53*100/M53,0)</f>
        <v>81.879150869019838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620809.76</v>
      </c>
      <c r="N55" s="125">
        <f t="shared" ca="1" si="43"/>
        <v>508313.76</v>
      </c>
      <c r="O55" s="124">
        <f t="shared" ca="1" si="40"/>
        <v>84.718959999999996</v>
      </c>
      <c r="P55" s="124">
        <f t="shared" ca="1" si="41"/>
        <v>81.879150869019838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IFERROR(__xludf.DUMMYFUNCTION("IMPORTRANGE(""https://docs.google.com/spreadsheets/d/1Yj_ptqi66GCucihVvJfMjLAmec39IyEx_6qawtMGysU/edit?usp=sharing"",""สบก!Z84"")"),620809.76)</f>
        <v>620809.76</v>
      </c>
      <c r="N57" s="91">
        <f ca="1">IFERROR(__xludf.DUMMYFUNCTION("IMPORTRANGE(""https://docs.google.com/spreadsheets/d/1Yj_ptqi66GCucihVvJfMjLAmec39IyEx_6qawtMGysU/edit?usp=sharing"",""สบก!AA84"")"),508313.76)</f>
        <v>508313.76</v>
      </c>
      <c r="O57" s="92">
        <f ca="1">IF(L57&gt;0,N57*100/L57,0)</f>
        <v>84.718959999999996</v>
      </c>
      <c r="P57" s="92">
        <f ca="1">IF(M57&gt;0,N57*100/M57,0)</f>
        <v>81.879150869019838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319800</v>
      </c>
      <c r="N94" s="156">
        <f t="shared" ca="1" si="52"/>
        <v>259371</v>
      </c>
      <c r="O94" s="155">
        <f t="shared" ref="O94:O96" ca="1" si="53">IF(L94&gt;0,N94*100/L94,0)</f>
        <v>81.104127579737337</v>
      </c>
      <c r="P94" s="155">
        <f t="shared" ref="P94:P96" ca="1" si="54">IF(M94&gt;0,N94*100/M94,0)</f>
        <v>81.104127579737337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319800</v>
      </c>
      <c r="N96" s="161">
        <f t="shared" ca="1" si="56"/>
        <v>259371</v>
      </c>
      <c r="O96" s="160">
        <f t="shared" ca="1" si="53"/>
        <v>81.104127579737337</v>
      </c>
      <c r="P96" s="160">
        <f t="shared" ca="1" si="54"/>
        <v>81.104127579737337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IFERROR(__xludf.DUMMYFUNCTION("IMPORTRANGE(""https://docs.google.com/spreadsheets/d/1Yj_ptqi66GCucihVvJfMjLAmec39IyEx_6qawtMGysU/edit?usp=sharing"",""สบก!AR84"")"),135000)</f>
        <v>135000</v>
      </c>
      <c r="N98" s="174">
        <f ca="1">IFERROR(__xludf.DUMMYFUNCTION("IMPORTRANGE(""https://docs.google.com/spreadsheets/d/1Yj_ptqi66GCucihVvJfMjLAmec39IyEx_6qawtMGysU/edit?usp=sharing"",""สบก!AS84"")"),74571)</f>
        <v>74571</v>
      </c>
      <c r="O98" s="175">
        <f ca="1">IF(L98&gt;0,N98*100/L98,0)</f>
        <v>55.237777777777779</v>
      </c>
      <c r="P98" s="175">
        <f ca="1">IF(M98&gt;0,N98*100/M98,0)</f>
        <v>55.237777777777779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822030</v>
      </c>
      <c r="N140" s="156">
        <f t="shared" ca="1" si="64"/>
        <v>574019.01</v>
      </c>
      <c r="O140" s="155">
        <f t="shared" ref="O140:O142" ca="1" si="65">IF(L140&gt;0,N140*100/L140,0)</f>
        <v>70.122038846811634</v>
      </c>
      <c r="P140" s="155">
        <f t="shared" ref="P140:P142" ca="1" si="66">IF(M140&gt;0,N140*100/M140,0)</f>
        <v>69.829447830371151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822030</v>
      </c>
      <c r="N142" s="161">
        <f t="shared" ca="1" si="68"/>
        <v>574019.01</v>
      </c>
      <c r="O142" s="160">
        <f t="shared" ca="1" si="65"/>
        <v>70.122038846811634</v>
      </c>
      <c r="P142" s="160">
        <f t="shared" ca="1" si="66"/>
        <v>69.829447830371151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IFERROR(__xludf.DUMMYFUNCTION("IMPORTRANGE(""https://docs.google.com/spreadsheets/d/1Yj_ptqi66GCucihVvJfMjLAmec39IyEx_6qawtMGysU/edit?usp=sharing"",""สบก!BK84"")"),574019.01)</f>
        <v>574019.01</v>
      </c>
      <c r="O144" s="175">
        <f ca="1">IF(L144&gt;0,N144*100/L144,0)</f>
        <v>70.122038846811634</v>
      </c>
      <c r="P144" s="175">
        <f ca="1">IF(M144&gt;0,N144*100/M144,0)</f>
        <v>69.829447830371151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IFERROR(__xludf.DUMMYFUNCTION("IMPORTRANGE(""https://docs.google.com/spreadsheets/d/1IYY_tgx_IHuhSq3AJ5eI5OnqOPBNLWSHKh2a30DoXe8/edit?usp=sharing"",""นครศรีธรรมราช!J141"")"),6)</f>
        <v>6</v>
      </c>
      <c r="K216" s="230">
        <f t="shared" ca="1" si="71"/>
        <v>100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IFERROR(__xludf.DUMMYFUNCTION("IMPORTRANGE(""https://docs.google.com/spreadsheets/d/1IYY_tgx_IHuhSq3AJ5eI5OnqOPBNLWSHKh2a30DoXe8/edit?usp=sharing"",""นครศรีธรรมราช!J228"")"),280)</f>
        <v>280</v>
      </c>
      <c r="K328" s="323">
        <f ca="1">IF(I328&gt;0,J328*100/I328,0)</f>
        <v>43.07692307692308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769440</v>
      </c>
      <c r="M329" s="156">
        <f t="shared" ca="1" si="98"/>
        <v>920820</v>
      </c>
      <c r="N329" s="156">
        <f t="shared" ca="1" si="98"/>
        <v>698310.95</v>
      </c>
      <c r="O329" s="155">
        <f t="shared" ref="O329:O331" ca="1" si="99">IF(L329&gt;0,N329*100/L329,0)</f>
        <v>90.755737939280522</v>
      </c>
      <c r="P329" s="155">
        <f t="shared" ref="P329:P331" ca="1" si="100">IF(M329&gt;0,N329*100/M329,0)</f>
        <v>75.835771377685106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769440</v>
      </c>
      <c r="M331" s="161">
        <f t="shared" ca="1" si="102"/>
        <v>920820</v>
      </c>
      <c r="N331" s="161">
        <f t="shared" ca="1" si="102"/>
        <v>698310.95</v>
      </c>
      <c r="O331" s="160">
        <f t="shared" ca="1" si="99"/>
        <v>90.755737939280522</v>
      </c>
      <c r="P331" s="160">
        <f t="shared" ca="1" si="100"/>
        <v>75.835771377685106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755940</v>
      </c>
      <c r="M333" s="173">
        <f ca="1">IFERROR(__xludf.DUMMYFUNCTION("IMPORTRANGE(""https://docs.google.com/spreadsheets/d/1Yj_ptqi66GCucihVvJfMjLAmec39IyEx_6qawtMGysU/edit?usp=sharing"",""สบก!DL84"")"),907320)</f>
        <v>907320</v>
      </c>
      <c r="N333" s="174">
        <f ca="1">IFERROR(__xludf.DUMMYFUNCTION("IMPORTRANGE(""https://docs.google.com/spreadsheets/d/1Yj_ptqi66GCucihVvJfMjLAmec39IyEx_6qawtMGysU/edit?usp=sharing"",""สบก!DM84"")"),684810.95)</f>
        <v>684810.95</v>
      </c>
      <c r="O333" s="175">
        <f ca="1">IF(L333&gt;0,N333*100/L333,0)</f>
        <v>90.59064872873509</v>
      </c>
      <c r="P333" s="175">
        <f ca="1">IF(M333&gt;0,N333*100/M333,0)</f>
        <v>75.476232200326237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IFERROR(__xludf.DUMMYFUNCTION("IMPORTRANGE(""https://docs.google.com/spreadsheets/d/1Yj_ptqi66GCucihVvJfMjLAmec39IyEx_6qawtMGysU/edit?usp=sharing"",""สบก!DI84"")"),561540)</f>
        <v>561540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IFERROR(__xludf.DUMMYFUNCTION("IMPORTRANGE(""https://docs.google.com/spreadsheets/d/1IYY_tgx_IHuhSq3AJ5eI5OnqOPBNLWSHKh2a30DoXe8/edit?usp=sharing"",""นครศรีธรรมราช!J234"")"),363)</f>
        <v>363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IFERROR(__xludf.DUMMYFUNCTION("IMPORTRANGE(""https://docs.google.com/spreadsheets/d/1IYY_tgx_IHuhSq3AJ5eI5OnqOPBNLWSHKh2a30DoXe8/edit?usp=sharing"",""นครศรีธรรมราช!J235"")"),2639.53)</f>
        <v>2639.53</v>
      </c>
      <c r="K340" s="348">
        <f t="shared" ca="1" si="103"/>
        <v>75.415142857142854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IFERROR(__xludf.DUMMYFUNCTION("IMPORTRANGE(""https://docs.google.com/spreadsheets/d/1IYY_tgx_IHuhSq3AJ5eI5OnqOPBNLWSHKh2a30DoXe8/edit?usp=sharing"",""นครศรีธรรมราช!J236"")"),515)</f>
        <v>515</v>
      </c>
      <c r="K341" s="348">
        <f t="shared" ca="1" si="103"/>
        <v>79.230769230769226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IFERROR(__xludf.DUMMYFUNCTION("IMPORTRANGE(""https://docs.google.com/spreadsheets/d/1IYY_tgx_IHuhSq3AJ5eI5OnqOPBNLWSHKh2a30DoXe8/edit?usp=sharing"",""นครศรีธรรมราช!J237"")"),4410.79)</f>
        <v>4410.79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IFERROR(__xludf.DUMMYFUNCTION("IMPORTRANGE(""https://docs.google.com/spreadsheets/d/1IYY_tgx_IHuhSq3AJ5eI5OnqOPBNLWSHKh2a30DoXe8/edit?usp=sharing"",""นครศรีธรรมราช!J240"")"),280)</f>
        <v>280</v>
      </c>
      <c r="K345" s="348">
        <f t="shared" ca="1" si="103"/>
        <v>43.07692307692308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IFERROR(__xludf.DUMMYFUNCTION("IMPORTRANGE(""https://docs.google.com/spreadsheets/d/1IYY_tgx_IHuhSq3AJ5eI5OnqOPBNLWSHKh2a30DoXe8/edit?usp=sharing"",""นครศรีธรรมราช!J241"")"),2687.66)</f>
        <v>2687.66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IFERROR(__xludf.DUMMYFUNCTION("IMPORTRANGE(""https://docs.google.com/spreadsheets/d/1IYY_tgx_IHuhSq3AJ5eI5OnqOPBNLWSHKh2a30DoXe8/edit?usp=sharing"",""นครศรีธรรมราช!L242"")"),1211431)</f>
        <v>1211431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IFERROR(__xludf.DUMMYFUNCTION("IMPORTRANGE(""https://docs.google.com/spreadsheets/d/1IYY_tgx_IHuhSq3AJ5eI5OnqOPBNLWSHKh2a30DoXe8/edit?usp=sharing"",""นครศรีธรรมราช!M242"")"),595603.53)</f>
        <v>595603.53</v>
      </c>
      <c r="O347" s="364">
        <f ca="1">+IF(L347&gt;0,N347*100/L347,0)</f>
        <v>49.165287168646003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IFERROR(__xludf.DUMMYFUNCTION("IMPORTRANGE(""https://docs.google.com/spreadsheets/d/1IYY_tgx_IHuhSq3AJ5eI5OnqOPBNLWSHKh2a30DoXe8/edit?usp=sharing"",""นครศรีธรรมราช!M275"")"),35313.2)</f>
        <v>35313.199999999997</v>
      </c>
      <c r="O380" s="379">
        <f ca="1">+IF(L380&gt;0,N380*100/L380,0)</f>
        <v>17.013490075158987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IFERROR(__xludf.DUMMYFUNCTION("IMPORTRANGE(""https://docs.google.com/spreadsheets/d/1IYY_tgx_IHuhSq3AJ5eI5OnqOPBNLWSHKh2a30DoXe8/edit?usp=sharing"",""นครศรีธรรมราช!M278"")"),35313.2)</f>
        <v>35313.199999999997</v>
      </c>
      <c r="O383" s="169">
        <f t="shared" ca="1" si="109"/>
        <v>17.013490075158987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IFERROR(__xludf.DUMMYFUNCTION("IMPORTRANGE(""https://docs.google.com/spreadsheets/d/1IYY_tgx_IHuhSq3AJ5eI5OnqOPBNLWSHKh2a30DoXe8/edit?usp=sharing"",""นครศรีธรรมราช!M280"")"),35313.2)</f>
        <v>35313.199999999997</v>
      </c>
      <c r="O385" s="175">
        <f t="shared" ca="1" si="109"/>
        <v>17.013490075158987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IFERROR(__xludf.DUMMYFUNCTION("IMPORTRANGE(""https://docs.google.com/spreadsheets/d/1IYY_tgx_IHuhSq3AJ5eI5OnqOPBNLWSHKh2a30DoXe8/edit?usp=sharing"",""นครศรีธรรมราช!M296"")"),95392)</f>
        <v>95392</v>
      </c>
      <c r="O401" s="379">
        <f ca="1">+IF(L401&gt;0,N401*100/L401,0)</f>
        <v>83.123039386545841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IFERROR(__xludf.DUMMYFUNCTION("IMPORTRANGE(""https://docs.google.com/spreadsheets/d/1IYY_tgx_IHuhSq3AJ5eI5OnqOPBNLWSHKh2a30DoXe8/edit?usp=sharing"",""นครศรีธรรมราช!M299"")"),95392)</f>
        <v>95392</v>
      </c>
      <c r="O404" s="175">
        <f t="shared" ca="1" si="112"/>
        <v>83.123039386545841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IFERROR(__xludf.DUMMYFUNCTION("IMPORTRANGE(""https://docs.google.com/spreadsheets/d/1IYY_tgx_IHuhSq3AJ5eI5OnqOPBNLWSHKh2a30DoXe8/edit?usp=sharing"",""นครศรีธรรมราช!M301"")"),95392)</f>
        <v>95392</v>
      </c>
      <c r="O406" s="175">
        <f t="shared" ca="1" si="112"/>
        <v>83.123039386545841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IFERROR(__xludf.DUMMYFUNCTION("IMPORTRANGE(""https://docs.google.com/spreadsheets/d/1IYY_tgx_IHuhSq3AJ5eI5OnqOPBNLWSHKh2a30DoXe8/edit?usp=sharing"",""นครศรีธรรมราช!M305"")"),20392)</f>
        <v>20392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IFERROR(__xludf.DUMMYFUNCTION("IMPORTRANGE(""https://docs.google.com/spreadsheets/d/1IYY_tgx_IHuhSq3AJ5eI5OnqOPBNLWSHKh2a30DoXe8/edit?usp=sharing"",""นครศรีธรรมราช!M330"")"),72233)</f>
        <v>72233</v>
      </c>
      <c r="O435" s="418">
        <f t="shared" ref="O435:O439" ca="1" si="114">+IF(L435&gt;0,N435*100/L435,0)</f>
        <v>82.082954545454541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IFERROR(__xludf.DUMMYFUNCTION("IMPORTRANGE(""https://docs.google.com/spreadsheets/d/1IYY_tgx_IHuhSq3AJ5eI5OnqOPBNLWSHKh2a30DoXe8/edit?usp=sharing"",""นครศรีธรรมราช!M332"")"),72233)</f>
        <v>72233</v>
      </c>
      <c r="O437" s="175">
        <f t="shared" ca="1" si="114"/>
        <v>82.082954545454541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IFERROR(__xludf.DUMMYFUNCTION("IMPORTRANGE(""https://docs.google.com/spreadsheets/d/1IYY_tgx_IHuhSq3AJ5eI5OnqOPBNLWSHKh2a30DoXe8/edit?usp=sharing"",""นครศรีธรรมราช!M334"")"),72233)</f>
        <v>72233</v>
      </c>
      <c r="O439" s="175">
        <f t="shared" ca="1" si="114"/>
        <v>82.082954545454541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IFERROR(__xludf.DUMMYFUNCTION("IMPORTRANGE(""https://docs.google.com/spreadsheets/d/1IYY_tgx_IHuhSq3AJ5eI5OnqOPBNLWSHKh2a30DoXe8/edit?usp=sharing"",""นครศรีธรรมราช!M338"")"),19930)</f>
        <v>19930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IFERROR(__xludf.DUMMYFUNCTION("IMPORTRANGE(""https://docs.google.com/spreadsheets/d/1IYY_tgx_IHuhSq3AJ5eI5OnqOPBNLWSHKh2a30DoXe8/edit?usp=sharing"",""นครศรีธรรมราช!M350"")"),219279)</f>
        <v>219279</v>
      </c>
      <c r="O455" s="379">
        <f t="shared" ref="O455:O459" ca="1" si="116">+IF(L455&gt;0,N455*100/L455,0)</f>
        <v>48.491167703072065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IFERROR(__xludf.DUMMYFUNCTION("IMPORTRANGE(""https://docs.google.com/spreadsheets/d/1IYY_tgx_IHuhSq3AJ5eI5OnqOPBNLWSHKh2a30DoXe8/edit?usp=sharing"",""นครศรีธรรมราช!M352"")"),219279)</f>
        <v>219279</v>
      </c>
      <c r="O457" s="175">
        <f t="shared" ca="1" si="116"/>
        <v>48.491167703072065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IFERROR(__xludf.DUMMYFUNCTION("IMPORTRANGE(""https://docs.google.com/spreadsheets/d/1IYY_tgx_IHuhSq3AJ5eI5OnqOPBNLWSHKh2a30DoXe8/edit?usp=sharing"",""นครศรีธรรมราช!M354"")"),219279)</f>
        <v>219279</v>
      </c>
      <c r="O459" s="175">
        <f t="shared" ca="1" si="116"/>
        <v>48.491167703072065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IFERROR(__xludf.DUMMYFUNCTION("IMPORTRANGE(""https://docs.google.com/spreadsheets/d/1IYY_tgx_IHuhSq3AJ5eI5OnqOPBNLWSHKh2a30DoXe8/edit?usp=sharing"",""นครศรีธรรมราช!M357"")"),69217.2)</f>
        <v>69217.2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IFERROR(__xludf.DUMMYFUNCTION("IMPORTRANGE(""https://docs.google.com/spreadsheets/d/1IYY_tgx_IHuhSq3AJ5eI5OnqOPBNLWSHKh2a30DoXe8/edit?usp=sharing"",""นครศรีธรรมราช!M358"")"),150061.8)</f>
        <v>150061.79999999999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IFERROR(__xludf.DUMMYFUNCTION("IMPORTRANGE(""https://docs.google.com/spreadsheets/d/1IYY_tgx_IHuhSq3AJ5eI5OnqOPBNLWSHKh2a30DoXe8/edit?usp=sharing"",""นครศรีธรรมราช!J378"")"),48918)</f>
        <v>48918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IFERROR(__xludf.DUMMYFUNCTION("IMPORTRANGE(""https://docs.google.com/spreadsheets/d/1IYY_tgx_IHuhSq3AJ5eI5OnqOPBNLWSHKh2a30DoXe8/edit?usp=sharing"",""นครศรีธรรมราช!J379"")"),6461)</f>
        <v>6461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IFERROR(__xludf.DUMMYFUNCTION("IMPORTRANGE(""https://docs.google.com/spreadsheets/d/1IYY_tgx_IHuhSq3AJ5eI5OnqOPBNLWSHKh2a30DoXe8/edit?usp=sharing"",""นครศรีธรรมราช!J382"")"),577)</f>
        <v>577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IFERROR(__xludf.DUMMYFUNCTION("IMPORTRANGE(""https://docs.google.com/spreadsheets/d/1IYY_tgx_IHuhSq3AJ5eI5OnqOPBNLWSHKh2a30DoXe8/edit?usp=sharing"",""นครศรีธรรมราช!J383"")"),61)</f>
        <v>61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IFERROR(__xludf.DUMMYFUNCTION("IMPORTRANGE(""https://docs.google.com/spreadsheets/d/1IYY_tgx_IHuhSq3AJ5eI5OnqOPBNLWSHKh2a30DoXe8/edit?usp=sharing"",""นครศรีธรรมราช!J384"")"),577)</f>
        <v>577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IFERROR(__xludf.DUMMYFUNCTION("IMPORTRANGE(""https://docs.google.com/spreadsheets/d/1IYY_tgx_IHuhSq3AJ5eI5OnqOPBNLWSHKh2a30DoXe8/edit?usp=sharing"",""นครศรีธรรมราช!J385"")"),61)</f>
        <v>61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IFERROR(__xludf.DUMMYFUNCTION("IMPORTRANGE(""https://docs.google.com/spreadsheets/d/1IYY_tgx_IHuhSq3AJ5eI5OnqOPBNLWSHKh2a30DoXe8/edit?usp=sharing"",""นครศรีธรรมราช!J388"")"),336)</f>
        <v>336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IFERROR(__xludf.DUMMYFUNCTION("IMPORTRANGE(""https://docs.google.com/spreadsheets/d/1IYY_tgx_IHuhSq3AJ5eI5OnqOPBNLWSHKh2a30DoXe8/edit?usp=sharing"",""นครศรีธรรมราช!J389"")"),53)</f>
        <v>53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IFERROR(__xludf.DUMMYFUNCTION("IMPORTRANGE(""https://docs.google.com/spreadsheets/d/1IYY_tgx_IHuhSq3AJ5eI5OnqOPBNLWSHKh2a30DoXe8/edit?usp=sharing"",""นครศรีธรรมราช!J459"")"),3608)</f>
        <v>3608</v>
      </c>
      <c r="K564" s="378">
        <f ca="1">IF(I564&gt;0,J564*100/I564,0)</f>
        <v>212.23529411764707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IFERROR(__xludf.DUMMYFUNCTION("IMPORTRANGE(""https://docs.google.com/spreadsheets/d/1IYY_tgx_IHuhSq3AJ5eI5OnqOPBNLWSHKh2a30DoXe8/edit?usp=sharing"",""นครศรีธรรมราช!M459"")"),121775.33)</f>
        <v>121775.33</v>
      </c>
      <c r="O564" s="379">
        <f t="shared" ref="O564:O568" ca="1" si="122">+IF(L564&gt;0,N564*100/L564,0)</f>
        <v>83.728912266226629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IFERROR(__xludf.DUMMYFUNCTION("IMPORTRANGE(""https://docs.google.com/spreadsheets/d/1IYY_tgx_IHuhSq3AJ5eI5OnqOPBNLWSHKh2a30DoXe8/edit?usp=sharing"",""นครศรีธรรมราช!M461"")"),121775.33)</f>
        <v>121775.33</v>
      </c>
      <c r="O566" s="175">
        <f t="shared" ca="1" si="122"/>
        <v>83.728912266226629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IFERROR(__xludf.DUMMYFUNCTION("IMPORTRANGE(""https://docs.google.com/spreadsheets/d/1IYY_tgx_IHuhSq3AJ5eI5OnqOPBNLWSHKh2a30DoXe8/edit?usp=sharing"",""นครศรีธรรมราช!M463"")"),121775.33)</f>
        <v>121775.33</v>
      </c>
      <c r="O568" s="175">
        <f t="shared" ca="1" si="122"/>
        <v>83.728912266226629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IFERROR(__xludf.DUMMYFUNCTION("IMPORTRANGE(""https://docs.google.com/spreadsheets/d/1IYY_tgx_IHuhSq3AJ5eI5OnqOPBNLWSHKh2a30DoXe8/edit?usp=sharing"",""นครศรีธรรมราช!M466"")"),76633.33)</f>
        <v>76633.33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IFERROR(__xludf.DUMMYFUNCTION("IMPORTRANGE(""https://docs.google.com/spreadsheets/d/1IYY_tgx_IHuhSq3AJ5eI5OnqOPBNLWSHKh2a30DoXe8/edit?usp=sharing"",""นครศรีธรรมราช!J468"")"),3608)</f>
        <v>3608</v>
      </c>
      <c r="K573" s="208">
        <f ca="1">IF(I573&gt;0,J573*100/I573,0)</f>
        <v>212.23529411764707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IFERROR(__xludf.DUMMYFUNCTION("IMPORTRANGE(""https://docs.google.com/spreadsheets/d/1IYY_tgx_IHuhSq3AJ5eI5OnqOPBNLWSHKh2a30DoXe8/edit?usp=sharing"",""นครศรีธรรมราช!J472"")"),2915)</f>
        <v>2915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IFERROR(__xludf.DUMMYFUNCTION("IMPORTRANGE(""https://docs.google.com/spreadsheets/d/1IYY_tgx_IHuhSq3AJ5eI5OnqOPBNLWSHKh2a30DoXe8/edit?usp=sharing"",""นครศรีธรรมราช!M475"")"),12071)</f>
        <v>12071</v>
      </c>
      <c r="O580" s="379">
        <f t="shared" ref="O580:O584" ca="1" si="124">+IF(L580&gt;0,N580*100/L580,0)</f>
        <v>7.4892819695117794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IFERROR(__xludf.DUMMYFUNCTION("IMPORTRANGE(""https://docs.google.com/spreadsheets/d/1IYY_tgx_IHuhSq3AJ5eI5OnqOPBNLWSHKh2a30DoXe8/edit?usp=sharing"",""นครศรีธรรมราช!M477"")"),12071)</f>
        <v>12071</v>
      </c>
      <c r="O582" s="175">
        <f t="shared" ca="1" si="124"/>
        <v>7.4892819695117794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IFERROR(__xludf.DUMMYFUNCTION("IMPORTRANGE(""https://docs.google.com/spreadsheets/d/1IYY_tgx_IHuhSq3AJ5eI5OnqOPBNLWSHKh2a30DoXe8/edit?usp=sharing"",""นครศรีธรรมราช!M479"")"),12071)</f>
        <v>12071</v>
      </c>
      <c r="O584" s="175">
        <f t="shared" ca="1" si="124"/>
        <v>7.4892819695117794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IFERROR(__xludf.DUMMYFUNCTION("IMPORTRANGE(""https://docs.google.com/spreadsheets/d/1IYY_tgx_IHuhSq3AJ5eI5OnqOPBNLWSHKh2a30DoXe8/edit?usp=sharing"",""นครศรีธรรมราช!M483"")"),12071)</f>
        <v>12071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IFERROR(__xludf.DUMMYFUNCTION("IMPORTRANGE(""https://docs.google.com/spreadsheets/d/1IYY_tgx_IHuhSq3AJ5eI5OnqOPBNLWSHKh2a30DoXe8/edit?usp=sharing"",""นครศรีธรรมราช!J523"")"),1126367.72)</f>
        <v>1126367.72</v>
      </c>
      <c r="K628" s="348">
        <f t="shared" ref="K628:K635" ca="1" si="129">IF(I628&gt;0,J628*100/I628,0)</f>
        <v>51.929260270046619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IFERROR(__xludf.DUMMYFUNCTION("IMPORTRANGE(""https://docs.google.com/spreadsheets/d/1IYY_tgx_IHuhSq3AJ5eI5OnqOPBNLWSHKh2a30DoXe8/edit?usp=sharing"",""นครศรีธรรมราช!J524"")"),77)</f>
        <v>77</v>
      </c>
      <c r="K629" s="348">
        <f t="shared" ca="1" si="129"/>
        <v>49.358974358974358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IFERROR(__xludf.DUMMYFUNCTION("IMPORTRANGE(""https://docs.google.com/spreadsheets/d/1IYY_tgx_IHuhSq3AJ5eI5OnqOPBNLWSHKh2a30DoXe8/edit?usp=sharing"",""นครศรีธรรมราช!J525"")"),533138.72)</f>
        <v>533138.72</v>
      </c>
      <c r="K630" s="348">
        <f t="shared" ca="1" si="129"/>
        <v>21.629515387706423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IFERROR(__xludf.DUMMYFUNCTION("IMPORTRANGE(""https://docs.google.com/spreadsheets/d/1IYY_tgx_IHuhSq3AJ5eI5OnqOPBNLWSHKh2a30DoXe8/edit?usp=sharing"",""นครศรีธรรมราช!J529"")"),2000000)</f>
        <v>2000000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8">
        <f ca="1">IFERROR(__xludf.DUMMYFUNCTION("IMPORTRANGE(""https://docs.google.com/spreadsheets/d/1IYY_tgx_IHuhSq3AJ5eI5OnqOPBNLWSHKh2a30DoXe8/edit?usp=sharing"",""นครศรีธรรมราช!J530"")"),58)</f>
        <v>58</v>
      </c>
      <c r="K635" s="493">
        <f t="shared" ca="1" si="129"/>
        <v>82.857142857142861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268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2750806</v>
      </c>
      <c r="N8" s="23">
        <f t="shared" ca="1" si="0"/>
        <v>3659939.8099999996</v>
      </c>
      <c r="O8" s="22">
        <f t="shared" ref="O8:O16" ca="1" si="1">IF(L8&gt;0,N8*100/L8,0)</f>
        <v>88.849599915324433</v>
      </c>
      <c r="P8" s="22">
        <f t="shared" ref="P8:P16" ca="1" si="2">IF(M8&gt;0,N8*100/M8,0)</f>
        <v>133.04972469887005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2750806</v>
      </c>
      <c r="N10" s="30">
        <f t="shared" ca="1" si="4"/>
        <v>3659939.8099999996</v>
      </c>
      <c r="O10" s="29">
        <f t="shared" ca="1" si="1"/>
        <v>88.849599915324433</v>
      </c>
      <c r="P10" s="29">
        <f t="shared" ca="1" si="2"/>
        <v>133.04972469887005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2264853</v>
      </c>
      <c r="M12" s="38">
        <f t="shared" ca="1" si="6"/>
        <v>1800406</v>
      </c>
      <c r="N12" s="38">
        <f t="shared" ca="1" si="6"/>
        <v>1805539.8099999998</v>
      </c>
      <c r="O12" s="38">
        <f t="shared" ca="1" si="1"/>
        <v>79.719955776379294</v>
      </c>
      <c r="P12" s="38">
        <f t="shared" ca="1" si="2"/>
        <v>100.28514735009769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589711.44999999995</v>
      </c>
      <c r="O14" s="41">
        <f t="shared" ca="1" si="1"/>
        <v>65.775414281141209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2750806</v>
      </c>
      <c r="N18" s="23">
        <f t="shared" ca="1" si="11"/>
        <v>2166228.36</v>
      </c>
      <c r="O18" s="22">
        <f t="shared" ref="O18:O20" ca="1" si="12">IF(L18&gt;0,N18*100/L18,0)</f>
        <v>83.395219717079016</v>
      </c>
      <c r="P18" s="22">
        <f t="shared" ref="P18:P26" ca="1" si="13">IF(M18&gt;0,N18*100/M18,0)</f>
        <v>78.748859788731011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2750806</v>
      </c>
      <c r="N20" s="30">
        <f t="shared" ca="1" si="15"/>
        <v>2166228.36</v>
      </c>
      <c r="O20" s="29">
        <f t="shared" ca="1" si="12"/>
        <v>83.395219717079016</v>
      </c>
      <c r="P20" s="29">
        <f t="shared" ca="1" si="13"/>
        <v>78.748859788731011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1800406</v>
      </c>
      <c r="N22" s="41">
        <f t="shared" ca="1" si="18"/>
        <v>1215828.3599999999</v>
      </c>
      <c r="O22" s="41">
        <f t="shared" ca="1" si="17"/>
        <v>73.814288359555462</v>
      </c>
      <c r="P22" s="41">
        <f t="shared" ca="1" si="13"/>
        <v>67.530788055583017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1493711.45</v>
      </c>
      <c r="O28" s="22">
        <f t="shared" ref="O28:O30" ca="1" si="24">IF(L28&gt;0,N28*100/L28,0)</f>
        <v>98.160189077010827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1493711.45</v>
      </c>
      <c r="O30" s="29">
        <f t="shared" ca="1" si="24"/>
        <v>98.160189077010827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617708</v>
      </c>
      <c r="M32" s="41">
        <f>M352+M383+M404+M437+M457+M535+M553+M566+M582+M599</f>
        <v>0</v>
      </c>
      <c r="N32" s="41">
        <f ca="1">(N352+N383+N404+N437+N457+N535+N553+N566+N582+N599)-904000</f>
        <v>589711.44999999995</v>
      </c>
      <c r="O32" s="41">
        <f t="shared" ca="1" si="29"/>
        <v>95.467672427749022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617708</v>
      </c>
      <c r="M34" s="41">
        <f t="shared" si="31"/>
        <v>0</v>
      </c>
      <c r="N34" s="41">
        <f t="shared" ca="1" si="31"/>
        <v>589711.44999999995</v>
      </c>
      <c r="O34" s="41">
        <f t="shared" ca="1" si="29"/>
        <v>95.467672427749022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2597545</v>
      </c>
      <c r="M37" s="55">
        <f t="shared" ca="1" si="32"/>
        <v>2750806</v>
      </c>
      <c r="N37" s="55">
        <f t="shared" ca="1" si="32"/>
        <v>2166228.36</v>
      </c>
      <c r="O37" s="56">
        <f t="shared" ca="1" si="29"/>
        <v>83.395219717079016</v>
      </c>
      <c r="P37" s="56">
        <f t="shared" ca="1" si="25"/>
        <v>78.748859788731011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1337744.76</v>
      </c>
      <c r="O41" s="78">
        <f t="shared" ref="O41:O43" ca="1" si="34">IF(L41&gt;0,N41*100/L41,0)</f>
        <v>88.833571950328704</v>
      </c>
      <c r="P41" s="78">
        <f t="shared" ref="P41:P43" ca="1" si="35">IF(M41&gt;0,N41*100/M41,0)</f>
        <v>88.833571950328704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1337744.76</v>
      </c>
      <c r="O43" s="78">
        <f t="shared" ca="1" si="34"/>
        <v>88.833571950328704</v>
      </c>
      <c r="P43" s="78">
        <f t="shared" ca="1" si="35"/>
        <v>88.833571950328704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IFERROR(__xludf.DUMMYFUNCTION("IMPORTRANGE(""https://docs.google.com/spreadsheets/d/1Yj_ptqi66GCucihVvJfMjLAmec39IyEx_6qawtMGysU/edit?usp=sharing"",""สบก!R85"")"),387344.76)</f>
        <v>387344.76</v>
      </c>
      <c r="O45" s="92">
        <f ca="1">IF(L45&gt;0,N45*100/L45,0)</f>
        <v>69.729029702970294</v>
      </c>
      <c r="P45" s="92">
        <f ca="1">IF(M45&gt;0,N45*100/M45,0)</f>
        <v>69.729029702970294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306000</v>
      </c>
      <c r="M53" s="125">
        <f t="shared" ca="1" si="38"/>
        <v>414171</v>
      </c>
      <c r="N53" s="125">
        <f t="shared" ca="1" si="38"/>
        <v>314743</v>
      </c>
      <c r="O53" s="124">
        <f t="shared" ref="O53:O55" ca="1" si="39">IF(L53&gt;0,N53*100/L53,0)</f>
        <v>102.85718954248367</v>
      </c>
      <c r="P53" s="124">
        <f t="shared" ref="P53:P55" ca="1" si="40">IF(M53&gt;0,N53*100/M53,0)</f>
        <v>75.993490611365843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306000</v>
      </c>
      <c r="M55" s="125">
        <f t="shared" ca="1" si="42"/>
        <v>414171</v>
      </c>
      <c r="N55" s="125">
        <f t="shared" ca="1" si="42"/>
        <v>314743</v>
      </c>
      <c r="O55" s="124">
        <f t="shared" ca="1" si="39"/>
        <v>102.85718954248367</v>
      </c>
      <c r="P55" s="124">
        <f t="shared" ca="1" si="40"/>
        <v>75.993490611365843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IFERROR(__xludf.DUMMYFUNCTION("IMPORTRANGE(""https://docs.google.com/spreadsheets/d/1Yj_ptqi66GCucihVvJfMjLAmec39IyEx_6qawtMGysU/edit?usp=sharing"",""สบก!Z85"")"),414171)</f>
        <v>414171</v>
      </c>
      <c r="N57" s="91">
        <f ca="1">IFERROR(__xludf.DUMMYFUNCTION("IMPORTRANGE(""https://docs.google.com/spreadsheets/d/1Yj_ptqi66GCucihVvJfMjLAmec39IyEx_6qawtMGysU/edit?usp=sharing"",""สบก!AA85"")"),314743)</f>
        <v>314743</v>
      </c>
      <c r="O57" s="92">
        <f ca="1">IF(L57&gt;0,N57*100/L57,0)</f>
        <v>102.85718954248367</v>
      </c>
      <c r="P57" s="92">
        <f ca="1">IF(M57&gt;0,N57*100/M57,0)</f>
        <v>75.993490611365843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51000</v>
      </c>
      <c r="N140" s="156">
        <f t="shared" ca="1" si="63"/>
        <v>41625</v>
      </c>
      <c r="O140" s="155">
        <f t="shared" ref="O140:O142" ca="1" si="64">IF(L140&gt;0,N140*100/L140,0)</f>
        <v>96.802325581395351</v>
      </c>
      <c r="P140" s="155">
        <f t="shared" ref="P140:P142" ca="1" si="65">IF(M140&gt;0,N140*100/M140,0)</f>
        <v>81.617647058823536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51000</v>
      </c>
      <c r="N142" s="161">
        <f t="shared" ca="1" si="67"/>
        <v>41625</v>
      </c>
      <c r="O142" s="160">
        <f t="shared" ca="1" si="64"/>
        <v>96.802325581395351</v>
      </c>
      <c r="P142" s="160">
        <f t="shared" ca="1" si="65"/>
        <v>81.617647058823536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IFERROR(__xludf.DUMMYFUNCTION("IMPORTRANGE(""https://docs.google.com/spreadsheets/d/1Yj_ptqi66GCucihVvJfMjLAmec39IyEx_6qawtMGysU/edit?usp=sharing"",""สบก!BK85"")"),41625)</f>
        <v>41625</v>
      </c>
      <c r="O144" s="175">
        <f ca="1">IF(L144&gt;0,N144*100/L144,0)</f>
        <v>96.802325581395351</v>
      </c>
      <c r="P144" s="175">
        <f ca="1">IF(M144&gt;0,N144*100/M144,0)</f>
        <v>81.617647058823536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IFERROR(__xludf.DUMMYFUNCTION("IMPORTRANGE(""https://docs.google.com/spreadsheets/d/1IYY_tgx_IHuhSq3AJ5eI5OnqOPBNLWSHKh2a30DoXe8/edit?usp=sharing"",""นราธิวาส!J84"")"),124)</f>
        <v>124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IFERROR(__xludf.DUMMYFUNCTION("IMPORTRANGE(""https://docs.google.com/spreadsheets/d/1IYY_tgx_IHuhSq3AJ5eI5OnqOPBNLWSHKh2a30DoXe8/edit?usp=sharing"",""นราธิวาส!J85"")"),124)</f>
        <v>124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21125</v>
      </c>
      <c r="M220" s="156">
        <f t="shared" ca="1" si="71"/>
        <v>21125</v>
      </c>
      <c r="N220" s="156">
        <f t="shared" ca="1" si="71"/>
        <v>21125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21125</v>
      </c>
      <c r="M222" s="161">
        <f t="shared" ca="1" si="75"/>
        <v>21125</v>
      </c>
      <c r="N222" s="161">
        <f t="shared" ca="1" si="75"/>
        <v>21125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721520</v>
      </c>
      <c r="M329" s="156">
        <f t="shared" ca="1" si="97"/>
        <v>758610</v>
      </c>
      <c r="N329" s="156">
        <f t="shared" ca="1" si="97"/>
        <v>450990.6</v>
      </c>
      <c r="O329" s="155">
        <f t="shared" ref="O329:O331" ca="1" si="98">IF(L329&gt;0,N329*100/L329,0)</f>
        <v>62.505627009646304</v>
      </c>
      <c r="P329" s="155">
        <f t="shared" ref="P329:P331" ca="1" si="99">IF(M329&gt;0,N329*100/M329,0)</f>
        <v>59.449598607980384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721520</v>
      </c>
      <c r="M331" s="161">
        <f t="shared" ca="1" si="101"/>
        <v>758610</v>
      </c>
      <c r="N331" s="161">
        <f t="shared" ca="1" si="101"/>
        <v>450990.6</v>
      </c>
      <c r="O331" s="160">
        <f t="shared" ca="1" si="98"/>
        <v>62.505627009646304</v>
      </c>
      <c r="P331" s="160">
        <f t="shared" ca="1" si="99"/>
        <v>59.449598607980384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IFERROR(__xludf.DUMMYFUNCTION("IMPORTRANGE(""https://docs.google.com/spreadsheets/d/1Yj_ptqi66GCucihVvJfMjLAmec39IyEx_6qawtMGysU/edit?usp=sharing"",""สบก!DL85"")"),758610)</f>
        <v>758610</v>
      </c>
      <c r="N333" s="174">
        <f ca="1">IFERROR(__xludf.DUMMYFUNCTION("IMPORTRANGE(""https://docs.google.com/spreadsheets/d/1Yj_ptqi66GCucihVvJfMjLAmec39IyEx_6qawtMGysU/edit?usp=sharing"",""สบก!DM85"")"),450990.6)</f>
        <v>450990.6</v>
      </c>
      <c r="O333" s="175">
        <f ca="1">IF(L333&gt;0,N333*100/L333,0)</f>
        <v>62.505627009646304</v>
      </c>
      <c r="P333" s="175">
        <f ca="1">IF(M333&gt;0,N333*100/M333,0)</f>
        <v>59.449598607980384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IFERROR(__xludf.DUMMYFUNCTION("IMPORTRANGE(""https://docs.google.com/spreadsheets/d/1IYY_tgx_IHuhSq3AJ5eI5OnqOPBNLWSHKh2a30DoXe8/edit?usp=sharing"",""นราธิวาส!J234"")"),47)</f>
        <v>47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IFERROR(__xludf.DUMMYFUNCTION("IMPORTRANGE(""https://docs.google.com/spreadsheets/d/1IYY_tgx_IHuhSq3AJ5eI5OnqOPBNLWSHKh2a30DoXe8/edit?usp=sharing"",""นราธิวาส!J235"")"),214.299999999999)</f>
        <v>214.29999999999899</v>
      </c>
      <c r="K340" s="348">
        <f t="shared" ca="1" si="102"/>
        <v>129.87878787878725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IFERROR(__xludf.DUMMYFUNCTION("IMPORTRANGE(""https://docs.google.com/spreadsheets/d/1IYY_tgx_IHuhSq3AJ5eI5OnqOPBNLWSHKh2a30DoXe8/edit?usp=sharing"",""นราธิวาส!J236"")"),53)</f>
        <v>53</v>
      </c>
      <c r="K341" s="348">
        <f t="shared" ca="1" si="102"/>
        <v>81.538461538461533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IFERROR(__xludf.DUMMYFUNCTION("IMPORTRANGE(""https://docs.google.com/spreadsheets/d/1IYY_tgx_IHuhSq3AJ5eI5OnqOPBNLWSHKh2a30DoXe8/edit?usp=sharing"",""นราธิวาส!J237"")"),249.19)</f>
        <v>249.19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2"/>
        <v>16.923076923076923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IFERROR(__xludf.DUMMYFUNCTION("IMPORTRANGE(""https://docs.google.com/spreadsheets/d/1IYY_tgx_IHuhSq3AJ5eI5OnqOPBNLWSHKh2a30DoXe8/edit?usp=sharing"",""นราธิวาส!M242"")"),1493711.45)</f>
        <v>1493711.45</v>
      </c>
      <c r="O347" s="364">
        <f ca="1">+IF(L347&gt;0,N347*100/L347,0)</f>
        <v>98.160189077010827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IFERROR(__xludf.DUMMYFUNCTION("IMPORTRANGE(""https://docs.google.com/spreadsheets/d/1IYY_tgx_IHuhSq3AJ5eI5OnqOPBNLWSHKh2a30DoXe8/edit?usp=sharing"",""นราธิวาส!M296"")"),192100)</f>
        <v>192100</v>
      </c>
      <c r="O401" s="379">
        <f ca="1">+IF(L401&gt;0,N401*100/L401,0)</f>
        <v>98.140390313681408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IFERROR(__xludf.DUMMYFUNCTION("IMPORTRANGE(""https://docs.google.com/spreadsheets/d/1IYY_tgx_IHuhSq3AJ5eI5OnqOPBNLWSHKh2a30DoXe8/edit?usp=sharing"",""นราธิวาส!M299"")"),192100)</f>
        <v>192100</v>
      </c>
      <c r="O404" s="175">
        <f t="shared" ca="1" si="111"/>
        <v>98.140390313681408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IFERROR(__xludf.DUMMYFUNCTION("IMPORTRANGE(""https://docs.google.com/spreadsheets/d/1IYY_tgx_IHuhSq3AJ5eI5OnqOPBNLWSHKh2a30DoXe8/edit?usp=sharing"",""นราธิวาส!M301"")"),192100)</f>
        <v>192100</v>
      </c>
      <c r="O406" s="175">
        <f t="shared" ca="1" si="111"/>
        <v>98.140390313681408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IFERROR(__xludf.DUMMYFUNCTION("IMPORTRANGE(""https://docs.google.com/spreadsheets/d/1IYY_tgx_IHuhSq3AJ5eI5OnqOPBNLWSHKh2a30DoXe8/edit?usp=sharing"",""นราธิวาส!M305"")"),28700)</f>
        <v>28700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102.2656581632653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102.2656581632653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129.2150657894737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IFERROR(__xludf.DUMMYFUNCTION("IMPORTRANGE(""https://docs.google.com/spreadsheets/d/1IYY_tgx_IHuhSq3AJ5eI5OnqOPBNLWSHKh2a30DoXe8/edit?usp=sharing"",""นราธิวาส!J459"")"),367)</f>
        <v>367</v>
      </c>
      <c r="K564" s="378">
        <f ca="1">IF(I564&gt;0,J564*100/I564,0)</f>
        <v>244.66666666666666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IFERROR(__xludf.DUMMYFUNCTION("IMPORTRANGE(""https://docs.google.com/spreadsheets/d/1IYY_tgx_IHuhSq3AJ5eI5OnqOPBNLWSHKh2a30DoXe8/edit?usp=sharing"",""นราธิวาส!M459"")"),69240)</f>
        <v>69240</v>
      </c>
      <c r="O564" s="379">
        <f t="shared" ref="O564:O568" ca="1" si="121">+IF(L564&gt;0,N564*100/L564,0)</f>
        <v>57.355864811133202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IFERROR(__xludf.DUMMYFUNCTION("IMPORTRANGE(""https://docs.google.com/spreadsheets/d/1IYY_tgx_IHuhSq3AJ5eI5OnqOPBNLWSHKh2a30DoXe8/edit?usp=sharing"",""นราธิวาส!M461"")"),69240)</f>
        <v>69240</v>
      </c>
      <c r="O566" s="175">
        <f t="shared" ca="1" si="121"/>
        <v>57.355864811133202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IFERROR(__xludf.DUMMYFUNCTION("IMPORTRANGE(""https://docs.google.com/spreadsheets/d/1IYY_tgx_IHuhSq3AJ5eI5OnqOPBNLWSHKh2a30DoXe8/edit?usp=sharing"",""นราธิวาส!M463"")"),69240)</f>
        <v>69240</v>
      </c>
      <c r="O568" s="175">
        <f t="shared" ca="1" si="121"/>
        <v>57.355864811133202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IFERROR(__xludf.DUMMYFUNCTION("IMPORTRANGE(""https://docs.google.com/spreadsheets/d/1IYY_tgx_IHuhSq3AJ5eI5OnqOPBNLWSHKh2a30DoXe8/edit?usp=sharing"",""นราธิวาส!M466"")"),51300)</f>
        <v>51300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IFERROR(__xludf.DUMMYFUNCTION("IMPORTRANGE(""https://docs.google.com/spreadsheets/d/1IYY_tgx_IHuhSq3AJ5eI5OnqOPBNLWSHKh2a30DoXe8/edit?usp=sharing"",""นราธิวาส!M467"")"),17940)</f>
        <v>17940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IFERROR(__xludf.DUMMYFUNCTION("IMPORTRANGE(""https://docs.google.com/spreadsheets/d/1IYY_tgx_IHuhSq3AJ5eI5OnqOPBNLWSHKh2a30DoXe8/edit?usp=sharing"",""นราธิวาส!J468"")"),367)</f>
        <v>367</v>
      </c>
      <c r="K573" s="208">
        <f ca="1">IF(I573&gt;0,J573*100/I573,0)</f>
        <v>244.66666666666666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IFERROR(__xludf.DUMMYFUNCTION("IMPORTRANGE(""https://docs.google.com/spreadsheets/d/1IYY_tgx_IHuhSq3AJ5eI5OnqOPBNLWSHKh2a30DoXe8/edit?usp=sharing"",""นราธิวาส!J470"")"),3)</f>
        <v>3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IFERROR(__xludf.DUMMYFUNCTION("IMPORTRANGE(""https://docs.google.com/spreadsheets/d/1IYY_tgx_IHuhSq3AJ5eI5OnqOPBNLWSHKh2a30DoXe8/edit?usp=sharing"",""นราธิวาส!J471"")"),112)</f>
        <v>112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IFERROR(__xludf.DUMMYFUNCTION("IMPORTRANGE(""https://docs.google.com/spreadsheets/d/1IYY_tgx_IHuhSq3AJ5eI5OnqOPBNLWSHKh2a30DoXe8/edit?usp=sharing"",""นราธิวาส!J472"")"),255)</f>
        <v>255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IFERROR(__xludf.DUMMYFUNCTION("IMPORTRANGE(""https://docs.google.com/spreadsheets/d/1IYY_tgx_IHuhSq3AJ5eI5OnqOPBNLWSHKh2a30DoXe8/edit?usp=sharing"",""นราธิวาส!M492"")"),15610)</f>
        <v>15610</v>
      </c>
      <c r="O597" s="418">
        <f t="shared" ref="O597:O601" ca="1" si="125">+IF(L597&gt;0,N597*100/L597,0)</f>
        <v>146.02432179607109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IFERROR(__xludf.DUMMYFUNCTION("IMPORTRANGE(""https://docs.google.com/spreadsheets/d/1IYY_tgx_IHuhSq3AJ5eI5OnqOPBNLWSHKh2a30DoXe8/edit?usp=sharing"",""นราธิวาส!M494"")"),15610)</f>
        <v>15610</v>
      </c>
      <c r="O599" s="175">
        <f t="shared" ca="1" si="125"/>
        <v>146.02432179607109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IFERROR(__xludf.DUMMYFUNCTION("IMPORTRANGE(""https://docs.google.com/spreadsheets/d/1IYY_tgx_IHuhSq3AJ5eI5OnqOPBNLWSHKh2a30DoXe8/edit?usp=sharing"",""นราธิวาส!M496"")"),15610)</f>
        <v>15610</v>
      </c>
      <c r="O601" s="175">
        <f t="shared" ca="1" si="125"/>
        <v>146.02432179607109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IFERROR(__xludf.DUMMYFUNCTION("IMPORTRANGE(""https://docs.google.com/spreadsheets/d/1IYY_tgx_IHuhSq3AJ5eI5OnqOPBNLWSHKh2a30DoXe8/edit?usp=sharing"",""นราธิวาส!M500"")"),15610)</f>
        <v>15610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IFERROR(__xludf.DUMMYFUNCTION("IMPORTRANGE(""https://docs.google.com/spreadsheets/d/1IYY_tgx_IHuhSq3AJ5eI5OnqOPBNLWSHKh2a30DoXe8/edit?usp=sharing"",""นราธิวาส!J508"")"),36)</f>
        <v>36</v>
      </c>
      <c r="K613" s="167">
        <f t="shared" ca="1" si="126"/>
        <v>72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IFERROR(__xludf.DUMMYFUNCTION("IMPORTRANGE(""https://docs.google.com/spreadsheets/d/1IYY_tgx_IHuhSq3AJ5eI5OnqOPBNLWSHKh2a30DoXe8/edit?usp=sharing"",""นราธิวาส!J509"")"),36)</f>
        <v>36</v>
      </c>
      <c r="K614" s="167">
        <f t="shared" ca="1" si="126"/>
        <v>72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IFERROR(__xludf.DUMMYFUNCTION("IMPORTRANGE(""https://docs.google.com/spreadsheets/d/1IYY_tgx_IHuhSq3AJ5eI5OnqOPBNLWSHKh2a30DoXe8/edit?usp=sharing"",""นราธิวาส!J510"")"),36)</f>
        <v>36</v>
      </c>
      <c r="K615" s="167">
        <f t="shared" ca="1" si="126"/>
        <v>72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IFERROR(__xludf.DUMMYFUNCTION("IMPORTRANGE(""https://docs.google.com/spreadsheets/d/1IYY_tgx_IHuhSq3AJ5eI5OnqOPBNLWSHKh2a30DoXe8/edit?usp=sharing"",""นราธิวาส!J511"")"),36)</f>
        <v>36</v>
      </c>
      <c r="K616" s="167">
        <f t="shared" ca="1" si="126"/>
        <v>72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IFERROR(__xludf.DUMMYFUNCTION("IMPORTRANGE(""https://docs.google.com/spreadsheets/d/1IYY_tgx_IHuhSq3AJ5eI5OnqOPBNLWSHKh2a30DoXe8/edit?usp=sharing"",""นราธิวาส!J523"")"),290135.11)</f>
        <v>290135.11</v>
      </c>
      <c r="K628" s="348">
        <f t="shared" ref="K628:K635" ca="1" si="128">IF(I628&gt;0,J628*100/I628,0)</f>
        <v>93.823864214588951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IFERROR(__xludf.DUMMYFUNCTION("IMPORTRANGE(""https://docs.google.com/spreadsheets/d/1IYY_tgx_IHuhSq3AJ5eI5OnqOPBNLWSHKh2a30DoXe8/edit?usp=sharing"",""นราธิวาส!J525"")"),18705.61)</f>
        <v>18705.61</v>
      </c>
      <c r="K630" s="348">
        <f t="shared" ca="1" si="128"/>
        <v>6.5720421829486551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IFERROR(__xludf.DUMMYFUNCTION("IMPORTRANGE(""https://docs.google.com/spreadsheets/d/1IYY_tgx_IHuhSq3AJ5eI5OnqOPBNLWSHKh2a30DoXe8/edit?usp=sharing"",""นราธิวาส!J527"")"),57640.04)</f>
        <v>57640.04</v>
      </c>
      <c r="K632" s="348">
        <f t="shared" ca="1" si="128"/>
        <v>71.034408900836951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IFERROR(__xludf.DUMMYFUNCTION("IMPORTRANGE(""https://docs.google.com/spreadsheets/d/1IYY_tgx_IHuhSq3AJ5eI5OnqOPBNLWSHKh2a30DoXe8/edit?usp=sharing"",""นราธิวาส!J528"")"),87)</f>
        <v>87</v>
      </c>
      <c r="K633" s="348">
        <f t="shared" ca="1" si="128"/>
        <v>68.503937007874015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IFERROR(__xludf.DUMMYFUNCTION("IMPORTRANGE(""https://docs.google.com/spreadsheets/d/1IYY_tgx_IHuhSq3AJ5eI5OnqOPBNLWSHKh2a30DoXe8/edit?usp=sharing"",""นราธิวาส!I530"")"),10)</f>
        <v>10</v>
      </c>
      <c r="J635" s="518">
        <f ca="1">IFERROR(__xludf.DUMMYFUNCTION("IMPORTRANGE(""https://docs.google.com/spreadsheets/d/1IYY_tgx_IHuhSq3AJ5eI5OnqOPBNLWSHKh2a30DoXe8/edit?usp=sharing"",""นราธิวาส!J530"")"),7)</f>
        <v>7</v>
      </c>
      <c r="K635" s="493">
        <f t="shared" ca="1" si="128"/>
        <v>70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8270</v>
      </c>
      <c r="O636" s="523">
        <f t="shared" ref="O636:O640" ca="1" si="129">+IF(L636&gt;0,N636*100/L636,0)</f>
        <v>61.739455020530052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8270</v>
      </c>
      <c r="O638" s="535">
        <f t="shared" ca="1" si="129"/>
        <v>61.739455020530052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8270</v>
      </c>
      <c r="O640" s="535">
        <f t="shared" ca="1" si="129"/>
        <v>61.739455020530052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8270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IFERROR(__xludf.DUMMYFUNCTION("IMPORTRANGE(""https://docs.google.com/spreadsheets/d/1IYY_tgx_IHuhSq3AJ5eI5OnqOPBNLWSHKh2a30DoXe8/edit?usp=sharing"",""นราธิวาส!J543"")"),11)</f>
        <v>11</v>
      </c>
      <c r="K648" s="548">
        <f t="shared" ref="K648:K651" ca="1" si="130">IF(I648&gt;0,J648*100/I648,0)</f>
        <v>17.460317460317459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IFERROR(__xludf.DUMMYFUNCTION("IMPORTRANGE(""https://docs.google.com/spreadsheets/d/1IYY_tgx_IHuhSq3AJ5eI5OnqOPBNLWSHKh2a30DoXe8/edit?usp=sharing"",""นราธิวาส!M543"")"),5640)</f>
        <v>5640</v>
      </c>
      <c r="O648" s="548">
        <f t="shared" ref="O648:O651" ca="1" si="131">IF(L648&gt;0,N648*100/L648,0)</f>
        <v>71.61904761904762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IFERROR(__xludf.DUMMYFUNCTION("IMPORTRANGE(""https://docs.google.com/spreadsheets/d/1IYY_tgx_IHuhSq3AJ5eI5OnqOPBNLWSHKh2a30DoXe8/edit?usp=sharing"",""นราธิวาส!M544"")"),2630)</f>
        <v>2630</v>
      </c>
      <c r="O649" s="548">
        <f t="shared" ca="1" si="131"/>
        <v>47.644927536231883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271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2174495</v>
      </c>
      <c r="N8" s="23">
        <f t="shared" ca="1" si="0"/>
        <v>2264003.3699999996</v>
      </c>
      <c r="O8" s="22">
        <f t="shared" ref="O8:O16" ca="1" si="1">IF(L8&gt;0,N8*100/L8,0)</f>
        <v>82.378589821820171</v>
      </c>
      <c r="P8" s="22">
        <f t="shared" ref="P8:P16" ca="1" si="2">IF(M8&gt;0,N8*100/M8,0)</f>
        <v>104.11628309101653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2174495</v>
      </c>
      <c r="N10" s="30">
        <f t="shared" ca="1" si="4"/>
        <v>2264003.3699999996</v>
      </c>
      <c r="O10" s="29">
        <f t="shared" ca="1" si="1"/>
        <v>82.378589821820171</v>
      </c>
      <c r="P10" s="29">
        <f t="shared" ca="1" si="2"/>
        <v>104.11628309101653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2161995</v>
      </c>
      <c r="N12" s="38">
        <f t="shared" ca="1" si="6"/>
        <v>2251503.3699999996</v>
      </c>
      <c r="O12" s="38">
        <f t="shared" ca="1" si="1"/>
        <v>82.29807649780264</v>
      </c>
      <c r="P12" s="38">
        <f t="shared" ca="1" si="2"/>
        <v>104.1400821926045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601855.86</v>
      </c>
      <c r="O14" s="41">
        <f t="shared" ca="1" si="1"/>
        <v>55.671156267141249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2174495</v>
      </c>
      <c r="N18" s="23">
        <f t="shared" ca="1" si="11"/>
        <v>1662147.5099999998</v>
      </c>
      <c r="O18" s="22">
        <f t="shared" ref="O18:O20" ca="1" si="12">IF(L18&gt;0,N18*100/L18,0)</f>
        <v>82.103049941589489</v>
      </c>
      <c r="P18" s="22">
        <f t="shared" ref="P18:P26" ca="1" si="13">IF(M18&gt;0,N18*100/M18,0)</f>
        <v>76.43832292095405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2174495</v>
      </c>
      <c r="N20" s="30">
        <f t="shared" ca="1" si="15"/>
        <v>1662147.5099999998</v>
      </c>
      <c r="O20" s="29">
        <f t="shared" ca="1" si="12"/>
        <v>82.103049941589489</v>
      </c>
      <c r="P20" s="29">
        <f t="shared" ca="1" si="13"/>
        <v>76.43832292095405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2161995</v>
      </c>
      <c r="N22" s="41">
        <f t="shared" ca="1" si="18"/>
        <v>1649647.5099999998</v>
      </c>
      <c r="O22" s="41">
        <f t="shared" ca="1" si="17"/>
        <v>81.99185920232209</v>
      </c>
      <c r="P22" s="41">
        <f t="shared" ca="1" si="13"/>
        <v>76.302096443331266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601855.86</v>
      </c>
      <c r="O28" s="22">
        <f t="shared" ref="O28:O30" ca="1" si="24">IF(L28&gt;0,N28*100/L28,0)</f>
        <v>83.149245813220304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601855.86</v>
      </c>
      <c r="O30" s="29">
        <f t="shared" ca="1" si="24"/>
        <v>83.149245813220304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601855.86</v>
      </c>
      <c r="O32" s="41">
        <f t="shared" ca="1" si="29"/>
        <v>83.149245813220304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601855.86</v>
      </c>
      <c r="O34" s="41">
        <f t="shared" ca="1" si="29"/>
        <v>83.149245813220304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2174495</v>
      </c>
      <c r="N37" s="55">
        <f t="shared" ca="1" si="33"/>
        <v>1662147.5099999998</v>
      </c>
      <c r="O37" s="56">
        <f t="shared" ca="1" si="29"/>
        <v>82.103049941589489</v>
      </c>
      <c r="P37" s="56">
        <f t="shared" ca="1" si="25"/>
        <v>76.43832292095405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569100</v>
      </c>
      <c r="N41" s="79">
        <f t="shared" ca="1" si="34"/>
        <v>442801.98</v>
      </c>
      <c r="O41" s="78">
        <f t="shared" ref="O41:O43" ca="1" si="35">IF(L41&gt;0,N41*100/L41,0)</f>
        <v>77.807411702688455</v>
      </c>
      <c r="P41" s="78">
        <f t="shared" ref="P41:P43" ca="1" si="36">IF(M41&gt;0,N41*100/M41,0)</f>
        <v>77.807411702688455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569100</v>
      </c>
      <c r="N43" s="79">
        <f t="shared" ca="1" si="38"/>
        <v>442801.98</v>
      </c>
      <c r="O43" s="78">
        <f t="shared" ca="1" si="35"/>
        <v>77.807411702688455</v>
      </c>
      <c r="P43" s="78">
        <f t="shared" ca="1" si="36"/>
        <v>77.807411702688455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IFERROR(__xludf.DUMMYFUNCTION("IMPORTRANGE(""https://docs.google.com/spreadsheets/d/1Yj_ptqi66GCucihVvJfMjLAmec39IyEx_6qawtMGysU/edit?usp=sharing"",""สบก!Q86"")"),569100)</f>
        <v>569100</v>
      </c>
      <c r="N45" s="91">
        <f ca="1">IFERROR(__xludf.DUMMYFUNCTION("IMPORTRANGE(""https://docs.google.com/spreadsheets/d/1Yj_ptqi66GCucihVvJfMjLAmec39IyEx_6qawtMGysU/edit?usp=sharing"",""สบก!R86"")"),442801.98)</f>
        <v>442801.98</v>
      </c>
      <c r="O45" s="92">
        <f ca="1">IF(L45&gt;0,N45*100/L45,0)</f>
        <v>77.807411702688455</v>
      </c>
      <c r="P45" s="92">
        <f ca="1">IF(M45&gt;0,N45*100/M45,0)</f>
        <v>77.807411702688455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461030</v>
      </c>
      <c r="N53" s="125">
        <f t="shared" ca="1" si="39"/>
        <v>352862.47</v>
      </c>
      <c r="O53" s="124">
        <f t="shared" ref="O53:O55" ca="1" si="40">IF(L53&gt;0,N53*100/L53,0)</f>
        <v>100.81784857142857</v>
      </c>
      <c r="P53" s="124">
        <f t="shared" ref="P53:P55" ca="1" si="41">IF(M53&gt;0,N53*100/M53,0)</f>
        <v>76.537854369563803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461030</v>
      </c>
      <c r="N55" s="125">
        <f t="shared" ca="1" si="43"/>
        <v>352862.47</v>
      </c>
      <c r="O55" s="124">
        <f t="shared" ca="1" si="40"/>
        <v>100.81784857142857</v>
      </c>
      <c r="P55" s="124">
        <f t="shared" ca="1" si="41"/>
        <v>76.537854369563803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IFERROR(__xludf.DUMMYFUNCTION("IMPORTRANGE(""https://docs.google.com/spreadsheets/d/1Yj_ptqi66GCucihVvJfMjLAmec39IyEx_6qawtMGysU/edit?usp=sharing"",""สบก!Z86"")"),461030)</f>
        <v>461030</v>
      </c>
      <c r="N57" s="91">
        <f ca="1">IFERROR(__xludf.DUMMYFUNCTION("IMPORTRANGE(""https://docs.google.com/spreadsheets/d/1Yj_ptqi66GCucihVvJfMjLAmec39IyEx_6qawtMGysU/edit?usp=sharing"",""สบก!AA86"")"),352862.47)</f>
        <v>352862.47</v>
      </c>
      <c r="O57" s="92">
        <f ca="1">IF(L57&gt;0,N57*100/L57,0)</f>
        <v>100.81784857142857</v>
      </c>
      <c r="P57" s="92">
        <f ca="1">IF(M57&gt;0,N57*100/M57,0)</f>
        <v>76.537854369563803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296230.40999999997</v>
      </c>
      <c r="O140" s="155">
        <f t="shared" ref="O140:O142" ca="1" si="65">IF(L140&gt;0,N140*100/L140,0)</f>
        <v>78.659163568773224</v>
      </c>
      <c r="P140" s="155">
        <f t="shared" ref="P140:P142" ca="1" si="66">IF(M140&gt;0,N140*100/M140,0)</f>
        <v>78.659163568773224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296230.40999999997</v>
      </c>
      <c r="O142" s="160">
        <f t="shared" ca="1" si="65"/>
        <v>78.659163568773224</v>
      </c>
      <c r="P142" s="160">
        <f t="shared" ca="1" si="66"/>
        <v>78.659163568773224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IFERROR(__xludf.DUMMYFUNCTION("IMPORTRANGE(""https://docs.google.com/spreadsheets/d/1Yj_ptqi66GCucihVvJfMjLAmec39IyEx_6qawtMGysU/edit?usp=sharing"",""สบก!BK86"")"),296230.41)</f>
        <v>296230.40999999997</v>
      </c>
      <c r="O144" s="175">
        <f ca="1">IF(L144&gt;0,N144*100/L144,0)</f>
        <v>78.659163568773224</v>
      </c>
      <c r="P144" s="175">
        <f ca="1">IF(M144&gt;0,N144*100/M144,0)</f>
        <v>78.659163568773224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IFERROR(__xludf.DUMMYFUNCTION("IMPORTRANGE(""https://docs.google.com/spreadsheets/d/1IYY_tgx_IHuhSq3AJ5eI5OnqOPBNLWSHKh2a30DoXe8/edit?usp=sharing"",""ปัตตานี!J84"")"),163)</f>
        <v>163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IFERROR(__xludf.DUMMYFUNCTION("IMPORTRANGE(""https://docs.google.com/spreadsheets/d/1IYY_tgx_IHuhSq3AJ5eI5OnqOPBNLWSHKh2a30DoXe8/edit?usp=sharing"",""ปัตตานี!J85"")"),163)</f>
        <v>163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IFERROR(__xludf.DUMMYFUNCTION("IMPORTRANGE(""https://docs.google.com/spreadsheets/d/1IYY_tgx_IHuhSq3AJ5eI5OnqOPBNLWSHKh2a30DoXe8/edit?usp=sharing"",""ปัตตานี!J228"")"),135)</f>
        <v>135</v>
      </c>
      <c r="K328" s="323">
        <f ca="1">IF(I328&gt;0,J328*100/I328,0)</f>
        <v>64.285714285714292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746640</v>
      </c>
      <c r="N329" s="156">
        <f t="shared" ca="1" si="98"/>
        <v>549127.65</v>
      </c>
      <c r="O329" s="155">
        <f t="shared" ref="O329:O331" ca="1" si="99">IF(L329&gt;0,N329*100/L329,0)</f>
        <v>77.599860098355094</v>
      </c>
      <c r="P329" s="155">
        <f t="shared" ref="P329:P331" ca="1" si="100">IF(M329&gt;0,N329*100/M329,0)</f>
        <v>73.54650835744134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746640</v>
      </c>
      <c r="N331" s="161">
        <f t="shared" ca="1" si="102"/>
        <v>549127.65</v>
      </c>
      <c r="O331" s="160">
        <f t="shared" ca="1" si="99"/>
        <v>77.599860098355094</v>
      </c>
      <c r="P331" s="160">
        <f t="shared" ca="1" si="100"/>
        <v>73.54650835744134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IFERROR(__xludf.DUMMYFUNCTION("IMPORTRANGE(""https://docs.google.com/spreadsheets/d/1Yj_ptqi66GCucihVvJfMjLAmec39IyEx_6qawtMGysU/edit?usp=sharing"",""สบก!DL86"")"),734140)</f>
        <v>734140</v>
      </c>
      <c r="N333" s="174">
        <f ca="1">IFERROR(__xludf.DUMMYFUNCTION("IMPORTRANGE(""https://docs.google.com/spreadsheets/d/1Yj_ptqi66GCucihVvJfMjLAmec39IyEx_6qawtMGysU/edit?usp=sharing"",""สบก!DM86"")"),536627.65)</f>
        <v>536627.65</v>
      </c>
      <c r="O333" s="175">
        <f ca="1">IF(L333&gt;0,N333*100/L333,0)</f>
        <v>77.197061023678685</v>
      </c>
      <c r="P333" s="175">
        <f ca="1">IF(M333&gt;0,N333*100/M333,0)</f>
        <v>73.096092026044076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IFERROR(__xludf.DUMMYFUNCTION("IMPORTRANGE(""https://docs.google.com/spreadsheets/d/1IYY_tgx_IHuhSq3AJ5eI5OnqOPBNLWSHKh2a30DoXe8/edit?usp=sharing"",""ปัตตานี!J234"")"),206)</f>
        <v>206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IFERROR(__xludf.DUMMYFUNCTION("IMPORTRANGE(""https://docs.google.com/spreadsheets/d/1IYY_tgx_IHuhSq3AJ5eI5OnqOPBNLWSHKh2a30DoXe8/edit?usp=sharing"",""ปัตตานี!J235"")"),832.08)</f>
        <v>832.08</v>
      </c>
      <c r="K340" s="348">
        <f t="shared" ca="1" si="103"/>
        <v>88.144067796610173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IFERROR(__xludf.DUMMYFUNCTION("IMPORTRANGE(""https://docs.google.com/spreadsheets/d/1IYY_tgx_IHuhSq3AJ5eI5OnqOPBNLWSHKh2a30DoXe8/edit?usp=sharing"",""ปัตตานี!J236"")"),249)</f>
        <v>249</v>
      </c>
      <c r="K341" s="348">
        <f t="shared" ca="1" si="103"/>
        <v>118.57142857142857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IFERROR(__xludf.DUMMYFUNCTION("IMPORTRANGE(""https://docs.google.com/spreadsheets/d/1IYY_tgx_IHuhSq3AJ5eI5OnqOPBNLWSHKh2a30DoXe8/edit?usp=sharing"",""ปัตตานี!J237"")"),1081.63999999999)</f>
        <v>1081.6399999999901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IFERROR(__xludf.DUMMYFUNCTION("IMPORTRANGE(""https://docs.google.com/spreadsheets/d/1IYY_tgx_IHuhSq3AJ5eI5OnqOPBNLWSHKh2a30DoXe8/edit?usp=sharing"",""ปัตตานี!J240"")"),135)</f>
        <v>135</v>
      </c>
      <c r="K345" s="348">
        <f t="shared" ca="1" si="103"/>
        <v>64.285714285714292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IFERROR(__xludf.DUMMYFUNCTION("IMPORTRANGE(""https://docs.google.com/spreadsheets/d/1IYY_tgx_IHuhSq3AJ5eI5OnqOPBNLWSHKh2a30DoXe8/edit?usp=sharing"",""ปัตตานี!J241"")"),634.62)</f>
        <v>634.62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IFERROR(__xludf.DUMMYFUNCTION("IMPORTRANGE(""https://docs.google.com/spreadsheets/d/1IYY_tgx_IHuhSq3AJ5eI5OnqOPBNLWSHKh2a30DoXe8/edit?usp=sharing"",""ปัตตานี!M242"")"),601855.86)</f>
        <v>601855.86</v>
      </c>
      <c r="O347" s="364">
        <f ca="1">+IF(L347&gt;0,N347*100/L347,0)</f>
        <v>83.149245813220304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IFERROR(__xludf.DUMMYFUNCTION("IMPORTRANGE(""https://docs.google.com/spreadsheets/d/1IYY_tgx_IHuhSq3AJ5eI5OnqOPBNLWSHKh2a30DoXe8/edit?usp=sharing"",""ปัตตานี!M244"")"),215720)</f>
        <v>215720</v>
      </c>
      <c r="O349" s="379">
        <f ca="1">+IF(L349&gt;0,N349*100/L349,0)</f>
        <v>100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IFERROR(__xludf.DUMMYFUNCTION("IMPORTRANGE(""https://docs.google.com/spreadsheets/d/1IYY_tgx_IHuhSq3AJ5eI5OnqOPBNLWSHKh2a30DoXe8/edit?usp=sharing"",""ปัตตานี!M247"")"),215720)</f>
        <v>215720</v>
      </c>
      <c r="O352" s="169">
        <f t="shared" ca="1" si="105"/>
        <v>100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IFERROR(__xludf.DUMMYFUNCTION("IMPORTRANGE(""https://docs.google.com/spreadsheets/d/1IYY_tgx_IHuhSq3AJ5eI5OnqOPBNLWSHKh2a30DoXe8/edit?usp=sharing"",""ปัตตานี!M249"")"),215720)</f>
        <v>215720</v>
      </c>
      <c r="O354" s="175">
        <f t="shared" ca="1" si="105"/>
        <v>100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IFERROR(__xludf.DUMMYFUNCTION("IMPORTRANGE(""https://docs.google.com/spreadsheets/d/1IYY_tgx_IHuhSq3AJ5eI5OnqOPBNLWSHKh2a30DoXe8/edit?usp=sharing"",""ปัตตานี!M253"")"),18520)</f>
        <v>18520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IFERROR(__xludf.DUMMYFUNCTION("IMPORTRANGE(""https://docs.google.com/spreadsheets/d/1IYY_tgx_IHuhSq3AJ5eI5OnqOPBNLWSHKh2a30DoXe8/edit?usp=sharing"",""ปัตตานี!M275"")"),79310)</f>
        <v>79310</v>
      </c>
      <c r="O380" s="379">
        <f ca="1">+IF(L380&gt;0,N380*100/L380,0)</f>
        <v>90.422984836392658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IFERROR(__xludf.DUMMYFUNCTION("IMPORTRANGE(""https://docs.google.com/spreadsheets/d/1IYY_tgx_IHuhSq3AJ5eI5OnqOPBNLWSHKh2a30DoXe8/edit?usp=sharing"",""ปัตตานี!M278"")"),79310)</f>
        <v>79310</v>
      </c>
      <c r="O383" s="169">
        <f t="shared" ca="1" si="109"/>
        <v>90.422984836392658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IFERROR(__xludf.DUMMYFUNCTION("IMPORTRANGE(""https://docs.google.com/spreadsheets/d/1IYY_tgx_IHuhSq3AJ5eI5OnqOPBNLWSHKh2a30DoXe8/edit?usp=sharing"",""ปัตตานี!M280"")"),79310)</f>
        <v>79310</v>
      </c>
      <c r="O385" s="175">
        <f t="shared" ca="1" si="109"/>
        <v>90.422984836392658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IFERROR(__xludf.DUMMYFUNCTION("IMPORTRANGE(""https://docs.google.com/spreadsheets/d/1IYY_tgx_IHuhSq3AJ5eI5OnqOPBNLWSHKh2a30DoXe8/edit?usp=sharing"",""ปัตตานี!M284"")"),15360)</f>
        <v>15360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IFERROR(__xludf.DUMMYFUNCTION("IMPORTRANGE(""https://docs.google.com/spreadsheets/d/1IYY_tgx_IHuhSq3AJ5eI5OnqOPBNLWSHKh2a30DoXe8/edit?usp=sharing"",""ปัตตานี!M332"")"),23210)</f>
        <v>23210</v>
      </c>
      <c r="O437" s="175">
        <f t="shared" ca="1" si="114"/>
        <v>30.539473684210527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IFERROR(__xludf.DUMMYFUNCTION("IMPORTRANGE(""https://docs.google.com/spreadsheets/d/1IYY_tgx_IHuhSq3AJ5eI5OnqOPBNLWSHKh2a30DoXe8/edit?usp=sharing"",""ปัตตานี!M334"")"),23210)</f>
        <v>23210</v>
      </c>
      <c r="O439" s="175">
        <f t="shared" ca="1" si="114"/>
        <v>30.539473684210527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IFERROR(__xludf.DUMMYFUNCTION("IMPORTRANGE(""https://docs.google.com/spreadsheets/d/1IYY_tgx_IHuhSq3AJ5eI5OnqOPBNLWSHKh2a30DoXe8/edit?usp=sharing"",""ปัตตานี!M350"")"),44655.18)</f>
        <v>44655.18</v>
      </c>
      <c r="O455" s="379">
        <f t="shared" ref="O455:O459" ca="1" si="116">+IF(L455&gt;0,N455*100/L455,0)</f>
        <v>83.897305827978812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IFERROR(__xludf.DUMMYFUNCTION("IMPORTRANGE(""https://docs.google.com/spreadsheets/d/1IYY_tgx_IHuhSq3AJ5eI5OnqOPBNLWSHKh2a30DoXe8/edit?usp=sharing"",""ปัตตานี!M352"")"),44655.18)</f>
        <v>44655.18</v>
      </c>
      <c r="O457" s="175">
        <f t="shared" ca="1" si="116"/>
        <v>83.897305827978812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IFERROR(__xludf.DUMMYFUNCTION("IMPORTRANGE(""https://docs.google.com/spreadsheets/d/1IYY_tgx_IHuhSq3AJ5eI5OnqOPBNLWSHKh2a30DoXe8/edit?usp=sharing"",""ปัตตานี!M354"")"),44655.18)</f>
        <v>44655.18</v>
      </c>
      <c r="O459" s="175">
        <f t="shared" ca="1" si="116"/>
        <v>83.897305827978812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IFERROR(__xludf.DUMMYFUNCTION("IMPORTRANGE(""https://docs.google.com/spreadsheets/d/1IYY_tgx_IHuhSq3AJ5eI5OnqOPBNLWSHKh2a30DoXe8/edit?usp=sharing"",""ปัตตานี!M358"")"),44655.18)</f>
        <v>44655.18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5">
        <f t="shared" ca="1" si="118"/>
        <v>82.381127450980387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5">
        <f t="shared" ca="1" si="118"/>
        <v>82.381127450980387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IFERROR(__xludf.DUMMYFUNCTION("IMPORTRANGE(""https://docs.google.com/spreadsheets/d/1IYY_tgx_IHuhSq3AJ5eI5OnqOPBNLWSHKh2a30DoXe8/edit?usp=sharing"",""ปัตตานี!J459"")"),854)</f>
        <v>854</v>
      </c>
      <c r="K564" s="378">
        <f ca="1">IF(I564&gt;0,J564*100/I564,0)</f>
        <v>427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IFERROR(__xludf.DUMMYFUNCTION("IMPORTRANGE(""https://docs.google.com/spreadsheets/d/1IYY_tgx_IHuhSq3AJ5eI5OnqOPBNLWSHKh2a30DoXe8/edit?usp=sharing"",""ปัตตานี!M461"")"),63091.48)</f>
        <v>63091.48</v>
      </c>
      <c r="O566" s="175">
        <f t="shared" ca="1" si="122"/>
        <v>52.787382864792505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IFERROR(__xludf.DUMMYFUNCTION("IMPORTRANGE(""https://docs.google.com/spreadsheets/d/1IYY_tgx_IHuhSq3AJ5eI5OnqOPBNLWSHKh2a30DoXe8/edit?usp=sharing"",""ปัตตานี!M463"")"),63091.48)</f>
        <v>63091.48</v>
      </c>
      <c r="O568" s="175">
        <f t="shared" ca="1" si="122"/>
        <v>52.787382864792505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IFERROR(__xludf.DUMMYFUNCTION("IMPORTRANGE(""https://docs.google.com/spreadsheets/d/1IYY_tgx_IHuhSq3AJ5eI5OnqOPBNLWSHKh2a30DoXe8/edit?usp=sharing"",""ปัตตานี!J468"")"),854)</f>
        <v>854</v>
      </c>
      <c r="K573" s="208">
        <f ca="1">IF(I573&gt;0,J573*100/I573,0)</f>
        <v>427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IFERROR(__xludf.DUMMYFUNCTION("IMPORTRANGE(""https://docs.google.com/spreadsheets/d/1IYY_tgx_IHuhSq3AJ5eI5OnqOPBNLWSHKh2a30DoXe8/edit?usp=sharing"",""ปัตตานี!J471"")"),328)</f>
        <v>328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IFERROR(__xludf.DUMMYFUNCTION("IMPORTRANGE(""https://docs.google.com/spreadsheets/d/1IYY_tgx_IHuhSq3AJ5eI5OnqOPBNLWSHKh2a30DoXe8/edit?usp=sharing"",""ปัตตานี!J472"")"),370)</f>
        <v>370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4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IFERROR(__xludf.DUMMYFUNCTION("IMPORTRANGE(""https://docs.google.com/spreadsheets/d/1IYY_tgx_IHuhSq3AJ5eI5OnqOPBNLWSHKh2a30DoXe8/edit?usp=sharing"",""ปัตตานี!M492"")"),17270)</f>
        <v>17270</v>
      </c>
      <c r="O597" s="418">
        <f t="shared" ref="O597:O601" ca="1" si="126">+IF(L597&gt;0,N597*100/L597,0)</f>
        <v>236.57534246575344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IFERROR(__xludf.DUMMYFUNCTION("IMPORTRANGE(""https://docs.google.com/spreadsheets/d/1IYY_tgx_IHuhSq3AJ5eI5OnqOPBNLWSHKh2a30DoXe8/edit?usp=sharing"",""ปัตตานี!M494"")"),17270)</f>
        <v>17270</v>
      </c>
      <c r="O599" s="175">
        <f t="shared" ca="1" si="126"/>
        <v>236.57534246575344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IFERROR(__xludf.DUMMYFUNCTION("IMPORTRANGE(""https://docs.google.com/spreadsheets/d/1IYY_tgx_IHuhSq3AJ5eI5OnqOPBNLWSHKh2a30DoXe8/edit?usp=sharing"",""ปัตตานี!M496"")"),17270)</f>
        <v>17270</v>
      </c>
      <c r="O601" s="175">
        <f t="shared" ca="1" si="126"/>
        <v>236.57534246575344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IFERROR(__xludf.DUMMYFUNCTION("IMPORTRANGE(""https://docs.google.com/spreadsheets/d/1IYY_tgx_IHuhSq3AJ5eI5OnqOPBNLWSHKh2a30DoXe8/edit?usp=sharing"",""ปัตตานี!M500"")"),17270)</f>
        <v>17270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513.55399999999997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IFERROR(__xludf.DUMMYFUNCTION("IMPORTRANGE(""https://docs.google.com/spreadsheets/d/1IYY_tgx_IHuhSq3AJ5eI5OnqOPBNLWSHKh2a30DoXe8/edit?usp=sharing"",""ปัตตานี!J523"")"),283401.33)</f>
        <v>283401.33</v>
      </c>
      <c r="K628" s="348">
        <f t="shared" ref="K628:K635" ca="1" si="129">IF(I628&gt;0,J628*100/I628,0)</f>
        <v>118.37917943062389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IFERROR(__xludf.DUMMYFUNCTION("IMPORTRANGE(""https://docs.google.com/spreadsheets/d/1IYY_tgx_IHuhSq3AJ5eI5OnqOPBNLWSHKh2a30DoXe8/edit?usp=sharing"",""ปัตตานี!J525"")"),194416.07)</f>
        <v>194416.07</v>
      </c>
      <c r="K630" s="348">
        <f t="shared" ca="1" si="129"/>
        <v>8.6698742074019783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IFERROR(__xludf.DUMMYFUNCTION("IMPORTRANGE(""https://docs.google.com/spreadsheets/d/1IYY_tgx_IHuhSq3AJ5eI5OnqOPBNLWSHKh2a30DoXe8/edit?usp=sharing"",""ปัตตานี!J526"")"),104)</f>
        <v>104</v>
      </c>
      <c r="K631" s="348">
        <f t="shared" ca="1" si="129"/>
        <v>69.798657718120808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IFERROR(__xludf.DUMMYFUNCTION("IMPORTRANGE(""https://docs.google.com/spreadsheets/d/1IYY_tgx_IHuhSq3AJ5eI5OnqOPBNLWSHKh2a30DoXe8/edit?usp=sharing"",""ปัตตานี!J527"")"),73829.25)</f>
        <v>73829.25</v>
      </c>
      <c r="K632" s="348">
        <f t="shared" ca="1" si="129"/>
        <v>162.18815862835271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IFERROR(__xludf.DUMMYFUNCTION("IMPORTRANGE(""https://docs.google.com/spreadsheets/d/1IYY_tgx_IHuhSq3AJ5eI5OnqOPBNLWSHKh2a30DoXe8/edit?usp=sharing"",""ปัตตานี!J528"")"),73)</f>
        <v>73</v>
      </c>
      <c r="K633" s="348">
        <f t="shared" ca="1" si="129"/>
        <v>84.883720930232556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IFERROR(__xludf.DUMMYFUNCTION("IMPORTRANGE(""https://docs.google.com/spreadsheets/d/1IYY_tgx_IHuhSq3AJ5eI5OnqOPBNLWSHKh2a30DoXe8/edit?usp=sharing"",""ปัตตานี!J529"")"),834000)</f>
        <v>834000</v>
      </c>
      <c r="K634" s="348">
        <f t="shared" ca="1" si="129"/>
        <v>69.269102990033218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IFERROR(__xludf.DUMMYFUNCTION("IMPORTRANGE(""https://docs.google.com/spreadsheets/d/1IYY_tgx_IHuhSq3AJ5eI5OnqOPBNLWSHKh2a30DoXe8/edit?usp=sharing"",""ปัตตานี!I530"")"),28)</f>
        <v>28</v>
      </c>
      <c r="J635" s="518">
        <f ca="1">IFERROR(__xludf.DUMMYFUNCTION("IMPORTRANGE(""https://docs.google.com/spreadsheets/d/1IYY_tgx_IHuhSq3AJ5eI5OnqOPBNLWSHKh2a30DoXe8/edit?usp=sharing"",""ปัตตานี!J530"")"),19)</f>
        <v>19</v>
      </c>
      <c r="K635" s="493">
        <f t="shared" ca="1" si="129"/>
        <v>67.857142857142861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273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2441944</v>
      </c>
      <c r="N8" s="23">
        <f t="shared" ca="1" si="0"/>
        <v>2162868.1</v>
      </c>
      <c r="O8" s="22">
        <f t="shared" ref="O8:O16" ca="1" si="1">IF(L8&gt;0,N8*100/L8,0)</f>
        <v>62.679165977192433</v>
      </c>
      <c r="P8" s="22">
        <f t="shared" ref="P8:P16" ca="1" si="2">IF(M8&gt;0,N8*100/M8,0)</f>
        <v>88.571568389774697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2441944</v>
      </c>
      <c r="N10" s="30">
        <f t="shared" ca="1" si="4"/>
        <v>2162868.1</v>
      </c>
      <c r="O10" s="29">
        <f t="shared" ca="1" si="1"/>
        <v>62.679165977192433</v>
      </c>
      <c r="P10" s="29">
        <f t="shared" ca="1" si="2"/>
        <v>88.571568389774697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2267744</v>
      </c>
      <c r="N12" s="38">
        <f t="shared" ca="1" si="6"/>
        <v>1988668.1</v>
      </c>
      <c r="O12" s="38">
        <f t="shared" ca="1" si="1"/>
        <v>60.694946462639827</v>
      </c>
      <c r="P12" s="38">
        <f t="shared" ca="1" si="2"/>
        <v>87.693677064077775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711049</v>
      </c>
      <c r="O14" s="41">
        <f t="shared" ca="1" si="1"/>
        <v>46.313449449845862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2441944</v>
      </c>
      <c r="N18" s="23">
        <f t="shared" ca="1" si="11"/>
        <v>1451819.1</v>
      </c>
      <c r="O18" s="22">
        <f t="shared" ref="O18:O20" ca="1" si="12">IF(L18&gt;0,N18*100/L18,0)</f>
        <v>60.997598865605795</v>
      </c>
      <c r="P18" s="22">
        <f t="shared" ref="P18:P26" ca="1" si="13">IF(M18&gt;0,N18*100/M18,0)</f>
        <v>59.453414984127399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2441944</v>
      </c>
      <c r="N20" s="30">
        <f t="shared" ca="1" si="15"/>
        <v>1451819.1</v>
      </c>
      <c r="O20" s="29">
        <f t="shared" ca="1" si="12"/>
        <v>60.997598865605795</v>
      </c>
      <c r="P20" s="29">
        <f t="shared" ca="1" si="13"/>
        <v>59.453414984127399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2267744</v>
      </c>
      <c r="N22" s="41">
        <f t="shared" ca="1" si="18"/>
        <v>1277619.1000000001</v>
      </c>
      <c r="O22" s="41">
        <f t="shared" ca="1" si="17"/>
        <v>57.917612792819348</v>
      </c>
      <c r="P22" s="41">
        <f t="shared" ca="1" si="13"/>
        <v>56.338771042939598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711049</v>
      </c>
      <c r="O28" s="22">
        <f t="shared" ref="O28:O30" ca="1" si="24">IF(L28&gt;0,N28*100/L28,0)</f>
        <v>66.417672048213475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711049</v>
      </c>
      <c r="O30" s="29">
        <f t="shared" ca="1" si="24"/>
        <v>66.417672048213475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711049</v>
      </c>
      <c r="O32" s="41">
        <f t="shared" ca="1" si="29"/>
        <v>66.417672048213475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711049</v>
      </c>
      <c r="O34" s="41">
        <f t="shared" ca="1" si="29"/>
        <v>66.417672048213475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2441944</v>
      </c>
      <c r="N37" s="55">
        <f t="shared" ca="1" si="33"/>
        <v>1451819.1</v>
      </c>
      <c r="O37" s="56">
        <f t="shared" ca="1" si="29"/>
        <v>60.997598865605795</v>
      </c>
      <c r="P37" s="56">
        <f t="shared" ca="1" si="25"/>
        <v>59.453414984127399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942600</v>
      </c>
      <c r="N41" s="79">
        <f t="shared" ca="1" si="34"/>
        <v>665561.18000000005</v>
      </c>
      <c r="O41" s="78">
        <f t="shared" ref="O41:O43" ca="1" si="35">IF(L41&gt;0,N41*100/L41,0)</f>
        <v>72.69126037570993</v>
      </c>
      <c r="P41" s="78">
        <f t="shared" ref="P41:P43" ca="1" si="36">IF(M41&gt;0,N41*100/M41,0)</f>
        <v>70.609079142796531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942600</v>
      </c>
      <c r="N43" s="79">
        <f t="shared" ca="1" si="38"/>
        <v>665561.18000000005</v>
      </c>
      <c r="O43" s="78">
        <f t="shared" ca="1" si="35"/>
        <v>72.69126037570993</v>
      </c>
      <c r="P43" s="78">
        <f t="shared" ca="1" si="36"/>
        <v>70.609079142796531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IFERROR(__xludf.DUMMYFUNCTION("IMPORTRANGE(""https://docs.google.com/spreadsheets/d/1Yj_ptqi66GCucihVvJfMjLAmec39IyEx_6qawtMGysU/edit?usp=sharing"",""สบก!R87"")"),665561.18)</f>
        <v>665561.18000000005</v>
      </c>
      <c r="O45" s="92">
        <f ca="1">IF(L45&gt;0,N45*100/L45,0)</f>
        <v>72.69126037570993</v>
      </c>
      <c r="P45" s="92">
        <f ca="1">IF(M45&gt;0,N45*100/M45,0)</f>
        <v>70.609079142796531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210316</v>
      </c>
      <c r="N53" s="125">
        <f t="shared" ca="1" si="39"/>
        <v>154498</v>
      </c>
      <c r="O53" s="124">
        <f t="shared" ref="O53:O55" ca="1" si="40">IF(L53&gt;0,N53*100/L53,0)</f>
        <v>76.635912698412696</v>
      </c>
      <c r="P53" s="124">
        <f t="shared" ref="P53:P55" ca="1" si="41">IF(M53&gt;0,N53*100/M53,0)</f>
        <v>73.459936476540065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210316</v>
      </c>
      <c r="N55" s="125">
        <f t="shared" ca="1" si="43"/>
        <v>154498</v>
      </c>
      <c r="O55" s="124">
        <f t="shared" ca="1" si="40"/>
        <v>76.635912698412696</v>
      </c>
      <c r="P55" s="124">
        <f t="shared" ca="1" si="41"/>
        <v>73.459936476540065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IFERROR(__xludf.DUMMYFUNCTION("IMPORTRANGE(""https://docs.google.com/spreadsheets/d/1Yj_ptqi66GCucihVvJfMjLAmec39IyEx_6qawtMGysU/edit?usp=sharing"",""สบก!Z87"")"),210316)</f>
        <v>210316</v>
      </c>
      <c r="N57" s="91">
        <f ca="1">IFERROR(__xludf.DUMMYFUNCTION("IMPORTRANGE(""https://docs.google.com/spreadsheets/d/1Yj_ptqi66GCucihVvJfMjLAmec39IyEx_6qawtMGysU/edit?usp=sharing"",""สบก!AA87"")"),154498)</f>
        <v>154498</v>
      </c>
      <c r="O57" s="92">
        <f ca="1">IF(L57&gt;0,N57*100/L57,0)</f>
        <v>76.635912698412696</v>
      </c>
      <c r="P57" s="92">
        <f ca="1">IF(M57&gt;0,N57*100/M57,0)</f>
        <v>73.459936476540065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40300</v>
      </c>
      <c r="O118" s="155">
        <f t="shared" ref="O118:O120" ca="1" si="59">IF(L118&gt;0,N118*100/L118,0)</f>
        <v>62.105100940052395</v>
      </c>
      <c r="P118" s="155">
        <f t="shared" ref="P118:P120" ca="1" si="60">IF(M118&gt;0,N118*100/M118,0)</f>
        <v>62.105100940052395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40300</v>
      </c>
      <c r="O120" s="160">
        <f t="shared" ca="1" si="59"/>
        <v>62.105100940052395</v>
      </c>
      <c r="P120" s="160">
        <f t="shared" ca="1" si="60"/>
        <v>62.105100940052395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IFERROR(__xludf.DUMMYFUNCTION("IMPORTRANGE(""https://docs.google.com/spreadsheets/d/1Yj_ptqi66GCucihVvJfMjLAmec39IyEx_6qawtMGysU/edit?usp=sharing"",""สบก!BB87"")"),40300)</f>
        <v>40300</v>
      </c>
      <c r="O122" s="175">
        <f ca="1">IF(L122&gt;0,N122*100/L122,0)</f>
        <v>62.105100940052395</v>
      </c>
      <c r="P122" s="175">
        <f ca="1">IF(M122&gt;0,N122*100/M122,0)</f>
        <v>62.105100940052395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77953</v>
      </c>
      <c r="N140" s="156">
        <f t="shared" ca="1" si="64"/>
        <v>61733</v>
      </c>
      <c r="O140" s="155">
        <f t="shared" ref="O140:O142" ca="1" si="65">IF(L140&gt;0,N140*100/L140,0)</f>
        <v>85.148965517241379</v>
      </c>
      <c r="P140" s="155">
        <f t="shared" ref="P140:P142" ca="1" si="66">IF(M140&gt;0,N140*100/M140,0)</f>
        <v>79.192590407040143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77953</v>
      </c>
      <c r="N142" s="161">
        <f t="shared" ca="1" si="68"/>
        <v>61733</v>
      </c>
      <c r="O142" s="160">
        <f t="shared" ca="1" si="65"/>
        <v>85.148965517241379</v>
      </c>
      <c r="P142" s="160">
        <f t="shared" ca="1" si="66"/>
        <v>79.192590407040143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IFERROR(__xludf.DUMMYFUNCTION("IMPORTRANGE(""https://docs.google.com/spreadsheets/d/1Yj_ptqi66GCucihVvJfMjLAmec39IyEx_6qawtMGysU/edit?usp=sharing"",""สบก!BK87"")"),61733)</f>
        <v>61733</v>
      </c>
      <c r="O144" s="175">
        <f ca="1">IF(L144&gt;0,N144*100/L144,0)</f>
        <v>85.148965517241379</v>
      </c>
      <c r="P144" s="175">
        <f ca="1">IF(M144&gt;0,N144*100/M144,0)</f>
        <v>79.192590407040143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30480</v>
      </c>
      <c r="O271" s="155">
        <f t="shared" ref="O271:O273" ca="1" si="84">IF(L271&gt;0,N271*100/L271,0)</f>
        <v>16.282051282051281</v>
      </c>
      <c r="P271" s="155">
        <f t="shared" ref="P271:P273" ca="1" si="85">IF(M271&gt;0,N271*100/M271,0)</f>
        <v>16.282051282051281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30480</v>
      </c>
      <c r="O273" s="160">
        <f t="shared" ca="1" si="84"/>
        <v>16.282051282051281</v>
      </c>
      <c r="P273" s="160">
        <f t="shared" ca="1" si="85"/>
        <v>16.282051282051281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IFERROR(__xludf.DUMMYFUNCTION("IMPORTRANGE(""https://docs.google.com/spreadsheets/d/1Yj_ptqi66GCucihVvJfMjLAmec39IyEx_6qawtMGysU/edit?usp=sharing"",""สบก!CL87"")"),30480)</f>
        <v>30480</v>
      </c>
      <c r="O275" s="175">
        <f ca="1">IF(L275&gt;0,N275*100/L275,0)</f>
        <v>16.282051282051281</v>
      </c>
      <c r="P275" s="175">
        <f ca="1">IF(M275&gt;0,N275*100/M275,0)</f>
        <v>16.282051282051281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IFERROR(__xludf.DUMMYFUNCTION("IMPORTRANGE(""https://docs.google.com/spreadsheets/d/1IYY_tgx_IHuhSq3AJ5eI5OnqOPBNLWSHKh2a30DoXe8/edit?usp=sharing"",""พังงา!J228"")"),26)</f>
        <v>26</v>
      </c>
      <c r="K328" s="323">
        <f ca="1">IF(I328&gt;0,J328*100/I328,0)</f>
        <v>23.636363636363637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937860</v>
      </c>
      <c r="N329" s="156">
        <f t="shared" ca="1" si="98"/>
        <v>478121.92</v>
      </c>
      <c r="O329" s="155">
        <f t="shared" ref="O329:O331" ca="1" si="99">IF(L329&gt;0,N329*100/L329,0)</f>
        <v>52.127857306396571</v>
      </c>
      <c r="P329" s="155">
        <f t="shared" ref="P329:P331" ca="1" si="100">IF(M329&gt;0,N329*100/M329,0)</f>
        <v>50.980095110144369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937860</v>
      </c>
      <c r="N331" s="161">
        <f t="shared" ca="1" si="102"/>
        <v>478121.92</v>
      </c>
      <c r="O331" s="160">
        <f t="shared" ca="1" si="99"/>
        <v>52.127857306396571</v>
      </c>
      <c r="P331" s="160">
        <f t="shared" ca="1" si="100"/>
        <v>50.980095110144369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IFERROR(__xludf.DUMMYFUNCTION("IMPORTRANGE(""https://docs.google.com/spreadsheets/d/1Yj_ptqi66GCucihVvJfMjLAmec39IyEx_6qawtMGysU/edit?usp=sharing"",""สบก!DL87"")"),763660)</f>
        <v>763660</v>
      </c>
      <c r="N333" s="174">
        <f ca="1">IFERROR(__xludf.DUMMYFUNCTION("IMPORTRANGE(""https://docs.google.com/spreadsheets/d/1Yj_ptqi66GCucihVvJfMjLAmec39IyEx_6qawtMGysU/edit?usp=sharing"",""สบก!DM87"")"),303921.92)</f>
        <v>303921.91999999998</v>
      </c>
      <c r="O333" s="175">
        <f ca="1">IF(L333&gt;0,N333*100/L333,0)</f>
        <v>40.904149338501497</v>
      </c>
      <c r="P333" s="175">
        <f ca="1">IF(M333&gt;0,N333*100/M333,0)</f>
        <v>39.798067202681821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IFERROR(__xludf.DUMMYFUNCTION("IMPORTRANGE(""https://docs.google.com/spreadsheets/d/1IYY_tgx_IHuhSq3AJ5eI5OnqOPBNLWSHKh2a30DoXe8/edit?usp=sharing"",""พังงา!J234"")"),76)</f>
        <v>76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IFERROR(__xludf.DUMMYFUNCTION("IMPORTRANGE(""https://docs.google.com/spreadsheets/d/1IYY_tgx_IHuhSq3AJ5eI5OnqOPBNLWSHKh2a30DoXe8/edit?usp=sharing"",""พังงา!J235"")"),588.48)</f>
        <v>588.48</v>
      </c>
      <c r="K340" s="348">
        <f t="shared" ca="1" si="103"/>
        <v>88.493233082706766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IFERROR(__xludf.DUMMYFUNCTION("IMPORTRANGE(""https://docs.google.com/spreadsheets/d/1IYY_tgx_IHuhSq3AJ5eI5OnqOPBNLWSHKh2a30DoXe8/edit?usp=sharing"",""พังงา!J236"")"),94)</f>
        <v>94</v>
      </c>
      <c r="K341" s="348">
        <f t="shared" ca="1" si="103"/>
        <v>85.454545454545453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IFERROR(__xludf.DUMMYFUNCTION("IMPORTRANGE(""https://docs.google.com/spreadsheets/d/1IYY_tgx_IHuhSq3AJ5eI5OnqOPBNLWSHKh2a30DoXe8/edit?usp=sharing"",""พังงา!J237"")"),779.17)</f>
        <v>779.17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IFERROR(__xludf.DUMMYFUNCTION("IMPORTRANGE(""https://docs.google.com/spreadsheets/d/1IYY_tgx_IHuhSq3AJ5eI5OnqOPBNLWSHKh2a30DoXe8/edit?usp=sharing"",""พังงา!J240"")"),26)</f>
        <v>26</v>
      </c>
      <c r="K345" s="348">
        <f t="shared" ca="1" si="103"/>
        <v>23.636363636363637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IFERROR(__xludf.DUMMYFUNCTION("IMPORTRANGE(""https://docs.google.com/spreadsheets/d/1IYY_tgx_IHuhSq3AJ5eI5OnqOPBNLWSHKh2a30DoXe8/edit?usp=sharing"",""พังงา!J241"")"),215.44)</f>
        <v>215.44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IFERROR(__xludf.DUMMYFUNCTION("IMPORTRANGE(""https://docs.google.com/spreadsheets/d/1IYY_tgx_IHuhSq3AJ5eI5OnqOPBNLWSHKh2a30DoXe8/edit?usp=sharing"",""พังงา!M242"")"),711049)</f>
        <v>711049</v>
      </c>
      <c r="O347" s="364">
        <f ca="1">+IF(L347&gt;0,N347*100/L347,0)</f>
        <v>66.417672048213475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IFERROR(__xludf.DUMMYFUNCTION("IMPORTRANGE(""https://docs.google.com/spreadsheets/d/1IYY_tgx_IHuhSq3AJ5eI5OnqOPBNLWSHKh2a30DoXe8/edit?usp=sharing"",""พังงา!M244"")"),53765)</f>
        <v>53765</v>
      </c>
      <c r="O349" s="379">
        <f ca="1">+IF(L349&gt;0,N349*100/L349,0)</f>
        <v>74.240541286937315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IFERROR(__xludf.DUMMYFUNCTION("IMPORTRANGE(""https://docs.google.com/spreadsheets/d/1IYY_tgx_IHuhSq3AJ5eI5OnqOPBNLWSHKh2a30DoXe8/edit?usp=sharing"",""พังงา!M247"")"),53765)</f>
        <v>53765</v>
      </c>
      <c r="O352" s="169">
        <f t="shared" ca="1" si="105"/>
        <v>74.240541286937315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IFERROR(__xludf.DUMMYFUNCTION("IMPORTRANGE(""https://docs.google.com/spreadsheets/d/1IYY_tgx_IHuhSq3AJ5eI5OnqOPBNLWSHKh2a30DoXe8/edit?usp=sharing"",""พังงา!M249"")"),53765)</f>
        <v>53765</v>
      </c>
      <c r="O354" s="175">
        <f t="shared" ca="1" si="105"/>
        <v>74.240541286937315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IFERROR(__xludf.DUMMYFUNCTION("IMPORTRANGE(""https://docs.google.com/spreadsheets/d/1IYY_tgx_IHuhSq3AJ5eI5OnqOPBNLWSHKh2a30DoXe8/edit?usp=sharing"",""พังงา!M250"")"),13920)</f>
        <v>13920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IFERROR(__xludf.DUMMYFUNCTION("IMPORTRANGE(""https://docs.google.com/spreadsheets/d/1IYY_tgx_IHuhSq3AJ5eI5OnqOPBNLWSHKh2a30DoXe8/edit?usp=sharing"",""พังงา!M253"")"),7845)</f>
        <v>7845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IFERROR(__xludf.DUMMYFUNCTION("IMPORTRANGE(""https://docs.google.com/spreadsheets/d/1IYY_tgx_IHuhSq3AJ5eI5OnqOPBNLWSHKh2a30DoXe8/edit?usp=sharing"",""พังงา!M275"")"),421500)</f>
        <v>421500</v>
      </c>
      <c r="O380" s="379">
        <f ca="1">+IF(L380&gt;0,N380*100/L380,0)</f>
        <v>91.602555743904034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IFERROR(__xludf.DUMMYFUNCTION("IMPORTRANGE(""https://docs.google.com/spreadsheets/d/1IYY_tgx_IHuhSq3AJ5eI5OnqOPBNLWSHKh2a30DoXe8/edit?usp=sharing"",""พังงา!M278"")"),421500)</f>
        <v>421500</v>
      </c>
      <c r="O383" s="169">
        <f t="shared" ca="1" si="109"/>
        <v>91.602555743904034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IFERROR(__xludf.DUMMYFUNCTION("IMPORTRANGE(""https://docs.google.com/spreadsheets/d/1IYY_tgx_IHuhSq3AJ5eI5OnqOPBNLWSHKh2a30DoXe8/edit?usp=sharing"",""พังงา!M280"")"),421500)</f>
        <v>421500</v>
      </c>
      <c r="O385" s="175">
        <f t="shared" ca="1" si="109"/>
        <v>91.602555743904034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IFERROR(__xludf.DUMMYFUNCTION("IMPORTRANGE(""https://docs.google.com/spreadsheets/d/1IYY_tgx_IHuhSq3AJ5eI5OnqOPBNLWSHKh2a30DoXe8/edit?usp=sharing"",""พังงา!M281"")"),96810)</f>
        <v>96810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IFERROR(__xludf.DUMMYFUNCTION("IMPORTRANGE(""https://docs.google.com/spreadsheets/d/1IYY_tgx_IHuhSq3AJ5eI5OnqOPBNLWSHKh2a30DoXe8/edit?usp=sharing"",""พังงา!M284"")"),12190)</f>
        <v>12190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IFERROR(__xludf.DUMMYFUNCTION("IMPORTRANGE(""https://docs.google.com/spreadsheets/d/1IYY_tgx_IHuhSq3AJ5eI5OnqOPBNLWSHKh2a30DoXe8/edit?usp=sharing"",""พังงา!M296"")"),36085)</f>
        <v>36085</v>
      </c>
      <c r="O401" s="379">
        <f ca="1">+IF(L401&gt;0,N401*100/L401,0)</f>
        <v>31.022180192572215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IFERROR(__xludf.DUMMYFUNCTION("IMPORTRANGE(""https://docs.google.com/spreadsheets/d/1IYY_tgx_IHuhSq3AJ5eI5OnqOPBNLWSHKh2a30DoXe8/edit?usp=sharing"",""พังงา!M299"")"),36085)</f>
        <v>36085</v>
      </c>
      <c r="O404" s="175">
        <f t="shared" ca="1" si="112"/>
        <v>31.022180192572215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IFERROR(__xludf.DUMMYFUNCTION("IMPORTRANGE(""https://docs.google.com/spreadsheets/d/1IYY_tgx_IHuhSq3AJ5eI5OnqOPBNLWSHKh2a30DoXe8/edit?usp=sharing"",""พังงา!M301"")"),36085)</f>
        <v>36085</v>
      </c>
      <c r="O406" s="175">
        <f t="shared" ca="1" si="112"/>
        <v>31.022180192572215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IFERROR(__xludf.DUMMYFUNCTION("IMPORTRANGE(""https://docs.google.com/spreadsheets/d/1IYY_tgx_IHuhSq3AJ5eI5OnqOPBNLWSHKh2a30DoXe8/edit?usp=sharing"",""พังงา!M302"")"),32095)</f>
        <v>32095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IFERROR(__xludf.DUMMYFUNCTION("IMPORTRANGE(""https://docs.google.com/spreadsheets/d/1IYY_tgx_IHuhSq3AJ5eI5OnqOPBNLWSHKh2a30DoXe8/edit?usp=sharing"",""พังงา!M305"")"),3990)</f>
        <v>3990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IFERROR(__xludf.DUMMYFUNCTION("IMPORTRANGE(""https://docs.google.com/spreadsheets/d/1IYY_tgx_IHuhSq3AJ5eI5OnqOPBNLWSHKh2a30DoXe8/edit?usp=sharing"",""พังงา!M330"")"),39125)</f>
        <v>39125</v>
      </c>
      <c r="O435" s="418">
        <f t="shared" ref="O435:O439" ca="1" si="114">+IF(L435&gt;0,N435*100/L435,0)</f>
        <v>44.460227272727273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IFERROR(__xludf.DUMMYFUNCTION("IMPORTRANGE(""https://docs.google.com/spreadsheets/d/1IYY_tgx_IHuhSq3AJ5eI5OnqOPBNLWSHKh2a30DoXe8/edit?usp=sharing"",""พังงา!M332"")"),39125)</f>
        <v>39125</v>
      </c>
      <c r="O437" s="175">
        <f t="shared" ca="1" si="114"/>
        <v>44.460227272727273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IFERROR(__xludf.DUMMYFUNCTION("IMPORTRANGE(""https://docs.google.com/spreadsheets/d/1IYY_tgx_IHuhSq3AJ5eI5OnqOPBNLWSHKh2a30DoXe8/edit?usp=sharing"",""พังงา!M334"")"),39125)</f>
        <v>39125</v>
      </c>
      <c r="O439" s="175">
        <f t="shared" ca="1" si="114"/>
        <v>44.460227272727273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IFERROR(__xludf.DUMMYFUNCTION("IMPORTRANGE(""https://docs.google.com/spreadsheets/d/1IYY_tgx_IHuhSq3AJ5eI5OnqOPBNLWSHKh2a30DoXe8/edit?usp=sharing"",""พังงา!M335"")"),23905)</f>
        <v>23905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IFERROR(__xludf.DUMMYFUNCTION("IMPORTRANGE(""https://docs.google.com/spreadsheets/d/1IYY_tgx_IHuhSq3AJ5eI5OnqOPBNLWSHKh2a30DoXe8/edit?usp=sharing"",""พังงา!M338"")"),15220)</f>
        <v>15220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IFERROR(__xludf.DUMMYFUNCTION("IMPORTRANGE(""https://docs.google.com/spreadsheets/d/1IYY_tgx_IHuhSq3AJ5eI5OnqOPBNLWSHKh2a30DoXe8/edit?usp=sharing"",""พังงา!M350"")"),50120)</f>
        <v>50120</v>
      </c>
      <c r="O455" s="379">
        <f t="shared" ref="O455:O459" ca="1" si="116">+IF(L455&gt;0,N455*100/L455,0)</f>
        <v>30.29826746140175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IFERROR(__xludf.DUMMYFUNCTION("IMPORTRANGE(""https://docs.google.com/spreadsheets/d/1IYY_tgx_IHuhSq3AJ5eI5OnqOPBNLWSHKh2a30DoXe8/edit?usp=sharing"",""พังงา!M352"")"),50120)</f>
        <v>50120</v>
      </c>
      <c r="O457" s="175">
        <f t="shared" ca="1" si="116"/>
        <v>30.29826746140175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IFERROR(__xludf.DUMMYFUNCTION("IMPORTRANGE(""https://docs.google.com/spreadsheets/d/1IYY_tgx_IHuhSq3AJ5eI5OnqOPBNLWSHKh2a30DoXe8/edit?usp=sharing"",""พังงา!M354"")"),50120)</f>
        <v>50120</v>
      </c>
      <c r="O459" s="175">
        <f t="shared" ca="1" si="116"/>
        <v>30.29826746140175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IFERROR(__xludf.DUMMYFUNCTION("IMPORTRANGE(""https://docs.google.com/spreadsheets/d/1IYY_tgx_IHuhSq3AJ5eI5OnqOPBNLWSHKh2a30DoXe8/edit?usp=sharing"",""พังงา!M358"")"),50120)</f>
        <v>50120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IFERROR(__xludf.DUMMYFUNCTION("IMPORTRANGE(""https://docs.google.com/spreadsheets/d/1IYY_tgx_IHuhSq3AJ5eI5OnqOPBNLWSHKh2a30DoXe8/edit?usp=sharing"",""พังงา!J459"")"),883)</f>
        <v>883</v>
      </c>
      <c r="K564" s="378">
        <f ca="1">IF(I564&gt;0,J564*100/I564,0)</f>
        <v>220.75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IFERROR(__xludf.DUMMYFUNCTION("IMPORTRANGE(""https://docs.google.com/spreadsheets/d/1IYY_tgx_IHuhSq3AJ5eI5OnqOPBNLWSHKh2a30DoXe8/edit?usp=sharing"",""พังงา!M459"")"),79034)</f>
        <v>79034</v>
      </c>
      <c r="O564" s="379">
        <f t="shared" ref="O564:O568" ca="1" si="122">+IF(L564&gt;0,N564*100/L564,0)</f>
        <v>62.290353089533419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IFERROR(__xludf.DUMMYFUNCTION("IMPORTRANGE(""https://docs.google.com/spreadsheets/d/1IYY_tgx_IHuhSq3AJ5eI5OnqOPBNLWSHKh2a30DoXe8/edit?usp=sharing"",""พังงา!M461"")"),79034)</f>
        <v>79034</v>
      </c>
      <c r="O566" s="175">
        <f t="shared" ca="1" si="122"/>
        <v>62.290353089533419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IFERROR(__xludf.DUMMYFUNCTION("IMPORTRANGE(""https://docs.google.com/spreadsheets/d/1IYY_tgx_IHuhSq3AJ5eI5OnqOPBNLWSHKh2a30DoXe8/edit?usp=sharing"",""พังงา!M463"")"),79034)</f>
        <v>79034</v>
      </c>
      <c r="O568" s="175">
        <f t="shared" ca="1" si="122"/>
        <v>62.290353089533419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IFERROR(__xludf.DUMMYFUNCTION("IMPORTRANGE(""https://docs.google.com/spreadsheets/d/1IYY_tgx_IHuhSq3AJ5eI5OnqOPBNLWSHKh2a30DoXe8/edit?usp=sharing"",""พังงา!M466"")"),76634)</f>
        <v>76634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IFERROR(__xludf.DUMMYFUNCTION("IMPORTRANGE(""https://docs.google.com/spreadsheets/d/1IYY_tgx_IHuhSq3AJ5eI5OnqOPBNLWSHKh2a30DoXe8/edit?usp=sharing"",""พังงา!J468"")"),883)</f>
        <v>883</v>
      </c>
      <c r="K573" s="208">
        <f ca="1">IF(I573&gt;0,J573*100/I573,0)</f>
        <v>220.75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IFERROR(__xludf.DUMMYFUNCTION("IMPORTRANGE(""https://docs.google.com/spreadsheets/d/1IYY_tgx_IHuhSq3AJ5eI5OnqOPBNLWSHKh2a30DoXe8/edit?usp=sharing"",""พังงา!J471"")"),146)</f>
        <v>146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IFERROR(__xludf.DUMMYFUNCTION("IMPORTRANGE(""https://docs.google.com/spreadsheets/d/1IYY_tgx_IHuhSq3AJ5eI5OnqOPBNLWSHKh2a30DoXe8/edit?usp=sharing"",""พังงา!J472"")"),737)</f>
        <v>737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IFERROR(__xludf.DUMMYFUNCTION("IMPORTRANGE(""https://docs.google.com/spreadsheets/d/1IYY_tgx_IHuhSq3AJ5eI5OnqOPBNLWSHKh2a30DoXe8/edit?usp=sharing"",""พังงา!J523"")"),931272.55)</f>
        <v>931272.55</v>
      </c>
      <c r="K628" s="348">
        <f t="shared" ref="K628:K635" ca="1" si="129">IF(I628&gt;0,J628*100/I628,0)</f>
        <v>77.524063490158625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IFERROR(__xludf.DUMMYFUNCTION("IMPORTRANGE(""https://docs.google.com/spreadsheets/d/1IYY_tgx_IHuhSq3AJ5eI5OnqOPBNLWSHKh2a30DoXe8/edit?usp=sharing"",""พังงา!J524"")"),70)</f>
        <v>70</v>
      </c>
      <c r="K629" s="348">
        <f t="shared" ca="1" si="129"/>
        <v>76.92307692307692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IFERROR(__xludf.DUMMYFUNCTION("IMPORTRANGE(""https://docs.google.com/spreadsheets/d/1IYY_tgx_IHuhSq3AJ5eI5OnqOPBNLWSHKh2a30DoXe8/edit?usp=sharing"",""พังงา!J525"")"),116108.65)</f>
        <v>116108.65</v>
      </c>
      <c r="K630" s="348">
        <f t="shared" ca="1" si="129"/>
        <v>31.949919576678866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IFERROR(__xludf.DUMMYFUNCTION("IMPORTRANGE(""https://docs.google.com/spreadsheets/d/1IYY_tgx_IHuhSq3AJ5eI5OnqOPBNLWSHKh2a30DoXe8/edit?usp=sharing"",""พังงา!J527"")"),8109.28)</f>
        <v>8109.28</v>
      </c>
      <c r="K632" s="348">
        <f t="shared" ca="1" si="129"/>
        <v>45.070685557647799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IFERROR(__xludf.DUMMYFUNCTION("IMPORTRANGE(""https://docs.google.com/spreadsheets/d/1IYY_tgx_IHuhSq3AJ5eI5OnqOPBNLWSHKh2a30DoXe8/edit?usp=sharing"",""พังงา!J528"")"),26)</f>
        <v>26</v>
      </c>
      <c r="K633" s="348">
        <f t="shared" ca="1" si="129"/>
        <v>53.061224489795919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IFERROR(__xludf.DUMMYFUNCTION("IMPORTRANGE(""https://docs.google.com/spreadsheets/d/1IYY_tgx_IHuhSq3AJ5eI5OnqOPBNLWSHKh2a30DoXe8/edit?usp=sharing"",""พังงา!I530"")"),19)</f>
        <v>19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78.94736842105263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35">
      <c r="A2" s="584" t="s">
        <v>275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3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8.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3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4567162</v>
      </c>
      <c r="M8" s="23">
        <f t="shared" ca="1" si="0"/>
        <v>3075610</v>
      </c>
      <c r="N8" s="23">
        <f t="shared" ca="1" si="0"/>
        <v>3328038.29</v>
      </c>
      <c r="O8" s="22">
        <f t="shared" ref="O8:O16" ca="1" si="1">IF(L8&gt;0,N8*100/L8,0)</f>
        <v>72.868846999515242</v>
      </c>
      <c r="P8" s="22">
        <f t="shared" ref="P8:P16" ca="1" si="2">IF(M8&gt;0,N8*100/M8,0)</f>
        <v>108.20742194231389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4567162</v>
      </c>
      <c r="M10" s="30">
        <f t="shared" ca="1" si="4"/>
        <v>3075610</v>
      </c>
      <c r="N10" s="30">
        <f t="shared" ca="1" si="4"/>
        <v>3328038.29</v>
      </c>
      <c r="O10" s="29">
        <f t="shared" ca="1" si="1"/>
        <v>72.868846999515242</v>
      </c>
      <c r="P10" s="29">
        <f t="shared" ca="1" si="2"/>
        <v>108.20742194231389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4232762</v>
      </c>
      <c r="M12" s="38">
        <f t="shared" ca="1" si="6"/>
        <v>2844210</v>
      </c>
      <c r="N12" s="38">
        <f t="shared" ca="1" si="6"/>
        <v>2993638.29</v>
      </c>
      <c r="O12" s="38">
        <f t="shared" ca="1" si="1"/>
        <v>70.725410264030913</v>
      </c>
      <c r="P12" s="38">
        <f t="shared" ca="1" si="2"/>
        <v>105.25377134599766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2489862</v>
      </c>
      <c r="M14" s="38">
        <f t="shared" si="8"/>
        <v>0</v>
      </c>
      <c r="N14" s="38">
        <f t="shared" ca="1" si="8"/>
        <v>1045294.5699999998</v>
      </c>
      <c r="O14" s="41">
        <f t="shared" ca="1" si="1"/>
        <v>41.982028321248322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334400</v>
      </c>
      <c r="M16" s="38">
        <f t="shared" ca="1" si="10"/>
        <v>231400</v>
      </c>
      <c r="N16" s="38">
        <f t="shared" ca="1" si="10"/>
        <v>334400</v>
      </c>
      <c r="O16" s="50">
        <f t="shared" ca="1" si="1"/>
        <v>100</v>
      </c>
      <c r="P16" s="50">
        <f t="shared" ca="1" si="2"/>
        <v>144.51166810717373</v>
      </c>
    </row>
    <row r="17" spans="1:16" ht="21.75" customHeight="1" x14ac:dyDescent="0.45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2914215</v>
      </c>
      <c r="M18" s="23">
        <f t="shared" ca="1" si="11"/>
        <v>3075610</v>
      </c>
      <c r="N18" s="23">
        <f t="shared" ca="1" si="11"/>
        <v>2179743.7199999997</v>
      </c>
      <c r="O18" s="22">
        <f t="shared" ref="O18:O20" ca="1" si="12">IF(L18&gt;0,N18*100/L18,0)</f>
        <v>74.796942572871245</v>
      </c>
      <c r="P18" s="22">
        <f t="shared" ref="P18:P26" ca="1" si="13">IF(M18&gt;0,N18*100/M18,0)</f>
        <v>70.871915489935319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2914215</v>
      </c>
      <c r="M20" s="30">
        <f t="shared" ca="1" si="15"/>
        <v>3075610</v>
      </c>
      <c r="N20" s="30">
        <f t="shared" ca="1" si="15"/>
        <v>2179743.7199999997</v>
      </c>
      <c r="O20" s="29">
        <f t="shared" ca="1" si="12"/>
        <v>74.796942572871245</v>
      </c>
      <c r="P20" s="29">
        <f t="shared" ca="1" si="13"/>
        <v>70.871915489935319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2682815</v>
      </c>
      <c r="M22" s="42">
        <f t="shared" ca="1" si="18"/>
        <v>2844210</v>
      </c>
      <c r="N22" s="41">
        <f t="shared" ca="1" si="18"/>
        <v>1948343.72</v>
      </c>
      <c r="O22" s="41">
        <f t="shared" ca="1" si="17"/>
        <v>72.623111172406595</v>
      </c>
      <c r="P22" s="41">
        <f t="shared" ca="1" si="13"/>
        <v>68.502104978183752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939915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1148294.5699999998</v>
      </c>
      <c r="O28" s="22">
        <f t="shared" ref="O28:O30" ca="1" si="24">IF(L28&gt;0,N28*100/L28,0)</f>
        <v>69.469533505913972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1148294.5699999998</v>
      </c>
      <c r="O30" s="29">
        <f t="shared" ca="1" si="24"/>
        <v>69.469533505913972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1045294.5699999998</v>
      </c>
      <c r="O32" s="41">
        <f t="shared" ca="1" si="29"/>
        <v>67.44066539049399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1045294.5699999998</v>
      </c>
      <c r="O34" s="41">
        <f t="shared" ca="1" si="29"/>
        <v>67.44066539049399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2914215</v>
      </c>
      <c r="M37" s="55">
        <f t="shared" ca="1" si="32"/>
        <v>3075610</v>
      </c>
      <c r="N37" s="55">
        <f t="shared" ca="1" si="32"/>
        <v>2179743.7199999997</v>
      </c>
      <c r="O37" s="56">
        <f t="shared" ca="1" si="29"/>
        <v>74.796942572871245</v>
      </c>
      <c r="P37" s="56">
        <f t="shared" ca="1" si="25"/>
        <v>70.871915489935319</v>
      </c>
    </row>
    <row r="38" spans="1:16" ht="21.75" customHeight="1" x14ac:dyDescent="0.45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604100</v>
      </c>
      <c r="N41" s="79">
        <f t="shared" ca="1" si="33"/>
        <v>439130.93</v>
      </c>
      <c r="O41" s="78">
        <f t="shared" ref="O41:O43" ca="1" si="34">IF(L41&gt;0,N41*100/L41,0)</f>
        <v>72.691761297798379</v>
      </c>
      <c r="P41" s="78">
        <f t="shared" ref="P41:P43" ca="1" si="35">IF(M41&gt;0,N41*100/M41,0)</f>
        <v>72.691761297798379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604100</v>
      </c>
      <c r="N43" s="79">
        <f t="shared" ca="1" si="37"/>
        <v>439130.93</v>
      </c>
      <c r="O43" s="78">
        <f t="shared" ca="1" si="34"/>
        <v>72.691761297798379</v>
      </c>
      <c r="P43" s="78">
        <f t="shared" ca="1" si="35"/>
        <v>72.691761297798379</v>
      </c>
    </row>
    <row r="44" spans="1:16" ht="21.75" customHeight="1" x14ac:dyDescent="0.45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IFERROR(__xludf.DUMMYFUNCTION("IMPORTRANGE(""https://docs.google.com/spreadsheets/d/1Yj_ptqi66GCucihVvJfMjLAmec39IyEx_6qawtMGysU/edit?usp=sharing"",""สบก!Q88"")"),604100)</f>
        <v>604100</v>
      </c>
      <c r="N45" s="91">
        <f ca="1">IFERROR(__xludf.DUMMYFUNCTION("IMPORTRANGE(""https://docs.google.com/spreadsheets/d/1Yj_ptqi66GCucihVvJfMjLAmec39IyEx_6qawtMGysU/edit?usp=sharing"",""สบก!R88"")"),439130.93)</f>
        <v>439130.93</v>
      </c>
      <c r="O45" s="92">
        <f ca="1">IF(L45&gt;0,N45*100/L45,0)</f>
        <v>72.691761297798379</v>
      </c>
      <c r="P45" s="92">
        <f ca="1">IF(M45&gt;0,N45*100/M45,0)</f>
        <v>72.691761297798379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526460</v>
      </c>
      <c r="N53" s="125">
        <f t="shared" ca="1" si="38"/>
        <v>436978.01</v>
      </c>
      <c r="O53" s="124">
        <f t="shared" ref="O53:O55" ca="1" si="39">IF(L53&gt;0,N53*100/L53,0)</f>
        <v>85.2473683183769</v>
      </c>
      <c r="P53" s="124">
        <f t="shared" ref="P53:P55" ca="1" si="40">IF(M53&gt;0,N53*100/M53,0)</f>
        <v>83.003079056338564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526460</v>
      </c>
      <c r="N55" s="125">
        <f t="shared" ca="1" si="42"/>
        <v>436978.01</v>
      </c>
      <c r="O55" s="124">
        <f t="shared" ca="1" si="39"/>
        <v>85.2473683183769</v>
      </c>
      <c r="P55" s="124">
        <f t="shared" ca="1" si="40"/>
        <v>83.003079056338564</v>
      </c>
    </row>
    <row r="56" spans="1:16" ht="21.75" customHeight="1" x14ac:dyDescent="0.45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IFERROR(__xludf.DUMMYFUNCTION("IMPORTRANGE(""https://docs.google.com/spreadsheets/d/1Yj_ptqi66GCucihVvJfMjLAmec39IyEx_6qawtMGysU/edit?usp=sharing"",""สบก!Z88"")"),526460)</f>
        <v>526460</v>
      </c>
      <c r="N57" s="91">
        <f ca="1">IFERROR(__xludf.DUMMYFUNCTION("IMPORTRANGE(""https://docs.google.com/spreadsheets/d/1Yj_ptqi66GCucihVvJfMjLAmec39IyEx_6qawtMGysU/edit?usp=sharing"",""สบก!AA88"")"),436978.01)</f>
        <v>436978.01</v>
      </c>
      <c r="O57" s="92">
        <f ca="1">IF(L57&gt;0,N57*100/L57,0)</f>
        <v>85.2473683183769</v>
      </c>
      <c r="P57" s="92">
        <f ca="1">IF(M57&gt;0,N57*100/M57,0)</f>
        <v>83.003079056338564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619920</v>
      </c>
      <c r="N66" s="156">
        <f t="shared" ca="1" si="44"/>
        <v>443769.23</v>
      </c>
      <c r="O66" s="155">
        <f t="shared" ref="O66:O68" ca="1" si="45">IF(L66&gt;0,N66*100/L66,0)</f>
        <v>76.485561875215438</v>
      </c>
      <c r="P66" s="155">
        <f t="shared" ref="P66:P68" ca="1" si="46">IF(M66&gt;0,N66*100/M66,0)</f>
        <v>71.58491902180927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619920</v>
      </c>
      <c r="N68" s="161">
        <f t="shared" ca="1" si="48"/>
        <v>443769.23</v>
      </c>
      <c r="O68" s="160">
        <f t="shared" ca="1" si="45"/>
        <v>76.485561875215438</v>
      </c>
      <c r="P68" s="160">
        <f t="shared" ca="1" si="46"/>
        <v>71.58491902180927</v>
      </c>
    </row>
    <row r="69" spans="1:16" ht="21.75" customHeight="1" x14ac:dyDescent="0.45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IFERROR(__xludf.DUMMYFUNCTION("IMPORTRANGE(""https://docs.google.com/spreadsheets/d/1Yj_ptqi66GCucihVvJfMjLAmec39IyEx_6qawtMGysU/edit?usp=sharing"",""สบก!AI88"")"),619920)</f>
        <v>619920</v>
      </c>
      <c r="N70" s="174">
        <f ca="1">IFERROR(__xludf.DUMMYFUNCTION("IMPORTRANGE(""https://docs.google.com/spreadsheets/d/1Yj_ptqi66GCucihVvJfMjLAmec39IyEx_6qawtMGysU/edit?usp=sharing"",""สบก!AJ88"")"),443769.23)</f>
        <v>443769.23</v>
      </c>
      <c r="O70" s="175">
        <f ca="1">IF(L70&gt;0,N70*100/L70,0)</f>
        <v>76.485561875215438</v>
      </c>
      <c r="P70" s="175">
        <f ca="1">IF(M70&gt;0,N70*100/M70,0)</f>
        <v>71.58491902180927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214500</v>
      </c>
      <c r="N94" s="156">
        <f t="shared" ca="1" si="51"/>
        <v>130720</v>
      </c>
      <c r="O94" s="155">
        <f t="shared" ref="O94:O96" ca="1" si="52">IF(L94&gt;0,N94*100/L94,0)</f>
        <v>60.941724941724942</v>
      </c>
      <c r="P94" s="155">
        <f t="shared" ref="P94:P96" ca="1" si="53">IF(M94&gt;0,N94*100/M94,0)</f>
        <v>60.941724941724942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214500</v>
      </c>
      <c r="N96" s="161">
        <f t="shared" ca="1" si="55"/>
        <v>130720</v>
      </c>
      <c r="O96" s="160">
        <f t="shared" ca="1" si="52"/>
        <v>60.941724941724942</v>
      </c>
      <c r="P96" s="160">
        <f t="shared" ca="1" si="53"/>
        <v>60.941724941724942</v>
      </c>
    </row>
    <row r="97" spans="1:16" ht="21.75" customHeight="1" x14ac:dyDescent="0.45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IFERROR(__xludf.DUMMYFUNCTION("IMPORTRANGE(""https://docs.google.com/spreadsheets/d/1Yj_ptqi66GCucihVvJfMjLAmec39IyEx_6qawtMGysU/edit?usp=sharing"",""สบก!AS88"")"),38320)</f>
        <v>38320</v>
      </c>
      <c r="O98" s="175">
        <f ca="1">IF(L98&gt;0,N98*100/L98,0)</f>
        <v>31.384111384111385</v>
      </c>
      <c r="P98" s="175">
        <f ca="1">IF(M98&gt;0,N98*100/M98,0)</f>
        <v>31.384111384111385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45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111675</v>
      </c>
      <c r="N140" s="156">
        <f t="shared" ca="1" si="63"/>
        <v>34615</v>
      </c>
      <c r="O140" s="155">
        <f t="shared" ref="O140:O142" ca="1" si="64">IF(L140&gt;0,N140*100/L140,0)</f>
        <v>80.5</v>
      </c>
      <c r="P140" s="155">
        <f t="shared" ref="P140:P142" ca="1" si="65">IF(M140&gt;0,N140*100/M140,0)</f>
        <v>30.996194313857174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111675</v>
      </c>
      <c r="N142" s="161">
        <f t="shared" ca="1" si="67"/>
        <v>34615</v>
      </c>
      <c r="O142" s="160">
        <f t="shared" ca="1" si="64"/>
        <v>80.5</v>
      </c>
      <c r="P142" s="160">
        <f t="shared" ca="1" si="65"/>
        <v>30.996194313857174</v>
      </c>
    </row>
    <row r="143" spans="1:16" ht="21.75" customHeight="1" x14ac:dyDescent="0.45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IFERROR(__xludf.DUMMYFUNCTION("IMPORTRANGE(""https://docs.google.com/spreadsheets/d/1Yj_ptqi66GCucihVvJfMjLAmec39IyEx_6qawtMGysU/edit?usp=sharing"",""สบก!BJ88"")"),111675)</f>
        <v>111675</v>
      </c>
      <c r="N144" s="174">
        <f ca="1">IFERROR(__xludf.DUMMYFUNCTION("IMPORTRANGE(""https://docs.google.com/spreadsheets/d/1Yj_ptqi66GCucihVvJfMjLAmec39IyEx_6qawtMGysU/edit?usp=sharing"",""สบก!BK88"")"),34615)</f>
        <v>34615</v>
      </c>
      <c r="O144" s="175">
        <f ca="1">IF(L144&gt;0,N144*100/L144,0)</f>
        <v>80.5</v>
      </c>
      <c r="P144" s="175">
        <f ca="1">IF(M144&gt;0,N144*100/M144,0)</f>
        <v>30.996194313857174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IFERROR(__xludf.DUMMYFUNCTION("IMPORTRANGE(""https://docs.google.com/spreadsheets/d/1IYY_tgx_IHuhSq3AJ5eI5OnqOPBNLWSHKh2a30DoXe8/edit?usp=sharing"",""พัทลุง!J84"")"),51)</f>
        <v>51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IFERROR(__xludf.DUMMYFUNCTION("IMPORTRANGE(""https://docs.google.com/spreadsheets/d/1IYY_tgx_IHuhSq3AJ5eI5OnqOPBNLWSHKh2a30DoXe8/edit?usp=sharing"",""พัทลุง!J85"")"),51)</f>
        <v>51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45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131385.60000000001</v>
      </c>
      <c r="O250" s="155">
        <f t="shared" ref="O250:O252" ca="1" si="77">IF(L250&gt;0,N250*100/L250,0)</f>
        <v>64.594690265486719</v>
      </c>
      <c r="P250" s="155">
        <f t="shared" ref="P250:P252" ca="1" si="78">IF(M250&gt;0,N250*100/M250,0)</f>
        <v>64.594690265486719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131385.60000000001</v>
      </c>
      <c r="O252" s="160">
        <f t="shared" ca="1" si="77"/>
        <v>64.594690265486719</v>
      </c>
      <c r="P252" s="160">
        <f t="shared" ca="1" si="78"/>
        <v>64.594690265486719</v>
      </c>
    </row>
    <row r="253" spans="1:16" ht="21.75" customHeight="1" x14ac:dyDescent="0.45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IFERROR(__xludf.DUMMYFUNCTION("IMPORTRANGE(""https://docs.google.com/spreadsheets/d/1Yj_ptqi66GCucihVvJfMjLAmec39IyEx_6qawtMGysU/edit?usp=sharing"",""สบก!CC88"")"),131385.6)</f>
        <v>131385.60000000001</v>
      </c>
      <c r="O254" s="175">
        <f ca="1">IF(L254&gt;0,N254*100/L254,0)</f>
        <v>64.594690265486719</v>
      </c>
      <c r="P254" s="175">
        <f ca="1">IF(M254&gt;0,N254*100/M254,0)</f>
        <v>64.594690265486719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45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45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45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IFERROR(__xludf.DUMMYFUNCTION("IMPORTRANGE(""https://docs.google.com/spreadsheets/d/1IYY_tgx_IHuhSq3AJ5eI5OnqOPBNLWSHKh2a30DoXe8/edit?usp=sharing"",""พัทลุง!J228"")"),176)</f>
        <v>176</v>
      </c>
      <c r="K328" s="323">
        <f ca="1">IF(I328&gt;0,J328*100/I328,0)</f>
        <v>65.18518518518519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737120</v>
      </c>
      <c r="M329" s="156">
        <f t="shared" ca="1" si="97"/>
        <v>776260</v>
      </c>
      <c r="N329" s="156">
        <f t="shared" ca="1" si="97"/>
        <v>543849.94999999995</v>
      </c>
      <c r="O329" s="155">
        <f t="shared" ref="O329:O331" ca="1" si="98">IF(L329&gt;0,N329*100/L329,0)</f>
        <v>73.780381756023431</v>
      </c>
      <c r="P329" s="155">
        <f t="shared" ref="P329:P331" ca="1" si="99">IF(M329&gt;0,N329*100/M329,0)</f>
        <v>70.060282637260698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737120</v>
      </c>
      <c r="M331" s="161">
        <f t="shared" ca="1" si="101"/>
        <v>776260</v>
      </c>
      <c r="N331" s="161">
        <f t="shared" ca="1" si="101"/>
        <v>543849.94999999995</v>
      </c>
      <c r="O331" s="160">
        <f t="shared" ca="1" si="98"/>
        <v>73.780381756023431</v>
      </c>
      <c r="P331" s="160">
        <f t="shared" ca="1" si="99"/>
        <v>70.060282637260698</v>
      </c>
    </row>
    <row r="332" spans="1:16" ht="21.75" customHeight="1" x14ac:dyDescent="0.45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IFERROR(__xludf.DUMMYFUNCTION("IMPORTRANGE(""https://docs.google.com/spreadsheets/d/1Yj_ptqi66GCucihVvJfMjLAmec39IyEx_6qawtMGysU/edit?usp=sharing"",""สบก!DM88"")"),404849.95)</f>
        <v>404849.95</v>
      </c>
      <c r="O333" s="175">
        <f ca="1">IF(L333&gt;0,N333*100/L333,0)</f>
        <v>67.687077843910927</v>
      </c>
      <c r="P333" s="175">
        <f ca="1">IF(M333&gt;0,N333*100/M333,0)</f>
        <v>63.529791607820982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IFERROR(__xludf.DUMMYFUNCTION("IMPORTRANGE(""https://docs.google.com/spreadsheets/d/1IYY_tgx_IHuhSq3AJ5eI5OnqOPBNLWSHKh2a30DoXe8/edit?usp=sharing"",""พัทลุง!J235"")"),816.56)</f>
        <v>816.56</v>
      </c>
      <c r="K340" s="348">
        <f t="shared" ca="1" si="102"/>
        <v>102.07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IFERROR(__xludf.DUMMYFUNCTION("IMPORTRANGE(""https://docs.google.com/spreadsheets/d/1IYY_tgx_IHuhSq3AJ5eI5OnqOPBNLWSHKh2a30DoXe8/edit?usp=sharing"",""พัทลุง!J236"")"),274)</f>
        <v>274</v>
      </c>
      <c r="K341" s="348">
        <f t="shared" ca="1" si="102"/>
        <v>101.48148148148148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IFERROR(__xludf.DUMMYFUNCTION("IMPORTRANGE(""https://docs.google.com/spreadsheets/d/1IYY_tgx_IHuhSq3AJ5eI5OnqOPBNLWSHKh2a30DoXe8/edit?usp=sharing"",""พัทลุง!J237"")"),1678.07)</f>
        <v>1678.07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IFERROR(__xludf.DUMMYFUNCTION("IMPORTRANGE(""https://docs.google.com/spreadsheets/d/1IYY_tgx_IHuhSq3AJ5eI5OnqOPBNLWSHKh2a30DoXe8/edit?usp=sharing"",""พัทลุง!J240"")"),176)</f>
        <v>176</v>
      </c>
      <c r="K345" s="348">
        <f t="shared" ca="1" si="102"/>
        <v>65.18518518518519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IFERROR(__xludf.DUMMYFUNCTION("IMPORTRANGE(""https://docs.google.com/spreadsheets/d/1IYY_tgx_IHuhSq3AJ5eI5OnqOPBNLWSHKh2a30DoXe8/edit?usp=sharing"",""พัทลุง!J241"")"),1132.09)</f>
        <v>1132.0899999999999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IFERROR(__xludf.DUMMYFUNCTION("IMPORTRANGE(""https://docs.google.com/spreadsheets/d/1IYY_tgx_IHuhSq3AJ5eI5OnqOPBNLWSHKh2a30DoXe8/edit?usp=sharing"",""พัทลุง!M242"")"),1148294.56999999)</f>
        <v>1148294.5699999901</v>
      </c>
      <c r="O347" s="364">
        <f ca="1">+IF(L347&gt;0,N347*100/L347,0)</f>
        <v>69.469533505913375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IFERROR(__xludf.DUMMYFUNCTION("IMPORTRANGE(""https://docs.google.com/spreadsheets/d/1IYY_tgx_IHuhSq3AJ5eI5OnqOPBNLWSHKh2a30DoXe8/edit?usp=sharing"",""พัทลุง!M244"")"),255190.68)</f>
        <v>255190.68</v>
      </c>
      <c r="O349" s="379">
        <f ca="1">+IF(L349&gt;0,N349*100/L349,0)</f>
        <v>76.258271575424331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IFERROR(__xludf.DUMMYFUNCTION("IMPORTRANGE(""https://docs.google.com/spreadsheets/d/1IYY_tgx_IHuhSq3AJ5eI5OnqOPBNLWSHKh2a30DoXe8/edit?usp=sharing"",""พัทลุง!M247"")"),255190.68)</f>
        <v>255190.68</v>
      </c>
      <c r="O352" s="169">
        <f t="shared" ca="1" si="104"/>
        <v>76.258271575424331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IFERROR(__xludf.DUMMYFUNCTION("IMPORTRANGE(""https://docs.google.com/spreadsheets/d/1IYY_tgx_IHuhSq3AJ5eI5OnqOPBNLWSHKh2a30DoXe8/edit?usp=sharing"",""พัทลุง!M249"")"),255190.68)</f>
        <v>255190.68</v>
      </c>
      <c r="O354" s="175">
        <f t="shared" ca="1" si="104"/>
        <v>76.258271575424331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IFERROR(__xludf.DUMMYFUNCTION("IMPORTRANGE(""https://docs.google.com/spreadsheets/d/1IYY_tgx_IHuhSq3AJ5eI5OnqOPBNLWSHKh2a30DoXe8/edit?usp=sharing"",""พัทลุง!M252"")"),86580.68)</f>
        <v>86580.68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IFERROR(__xludf.DUMMYFUNCTION("IMPORTRANGE(""https://docs.google.com/spreadsheets/d/1IYY_tgx_IHuhSq3AJ5eI5OnqOPBNLWSHKh2a30DoXe8/edit?usp=sharing"",""พัทลุง!M275"")"),274120)</f>
        <v>274120</v>
      </c>
      <c r="O380" s="379">
        <f ca="1">+IF(L380&gt;0,N380*100/L380,0)</f>
        <v>93.269819666553246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IFERROR(__xludf.DUMMYFUNCTION("IMPORTRANGE(""https://docs.google.com/spreadsheets/d/1IYY_tgx_IHuhSq3AJ5eI5OnqOPBNLWSHKh2a30DoXe8/edit?usp=sharing"",""พัทลุง!M278"")"),274120)</f>
        <v>274120</v>
      </c>
      <c r="O383" s="169">
        <f t="shared" ca="1" si="108"/>
        <v>93.269819666553246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IFERROR(__xludf.DUMMYFUNCTION("IMPORTRANGE(""https://docs.google.com/spreadsheets/d/1IYY_tgx_IHuhSq3AJ5eI5OnqOPBNLWSHKh2a30DoXe8/edit?usp=sharing"",""พัทลุง!M280"")"),274120)</f>
        <v>274120</v>
      </c>
      <c r="O385" s="175">
        <f t="shared" ca="1" si="108"/>
        <v>93.269819666553246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IFERROR(__xludf.DUMMYFUNCTION("IMPORTRANGE(""https://docs.google.com/spreadsheets/d/1IYY_tgx_IHuhSq3AJ5eI5OnqOPBNLWSHKh2a30DoXe8/edit?usp=sharing"",""พัทลุง!M284"")"),10530)</f>
        <v>10530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IFERROR(__xludf.DUMMYFUNCTION("IMPORTRANGE(""https://docs.google.com/spreadsheets/d/1IYY_tgx_IHuhSq3AJ5eI5OnqOPBNLWSHKh2a30DoXe8/edit?usp=sharing"",""พัทลุง!M330"")"),187680)</f>
        <v>187680</v>
      </c>
      <c r="O435" s="418">
        <f t="shared" ref="O435:O439" ca="1" si="113">+IF(L435&gt;0,N435*100/L435,0)</f>
        <v>87.741935483870961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IFERROR(__xludf.DUMMYFUNCTION("IMPORTRANGE(""https://docs.google.com/spreadsheets/d/1IYY_tgx_IHuhSq3AJ5eI5OnqOPBNLWSHKh2a30DoXe8/edit?usp=sharing"",""พัทลุง!M332"")"),187680)</f>
        <v>187680</v>
      </c>
      <c r="O437" s="175">
        <f t="shared" ca="1" si="113"/>
        <v>87.741935483870961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IFERROR(__xludf.DUMMYFUNCTION("IMPORTRANGE(""https://docs.google.com/spreadsheets/d/1IYY_tgx_IHuhSq3AJ5eI5OnqOPBNLWSHKh2a30DoXe8/edit?usp=sharing"",""พัทลุง!M334"")"),84680)</f>
        <v>84680</v>
      </c>
      <c r="O439" s="175">
        <f t="shared" ca="1" si="113"/>
        <v>76.357078449053205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IFERROR(__xludf.DUMMYFUNCTION("IMPORTRANGE(""https://docs.google.com/spreadsheets/d/1IYY_tgx_IHuhSq3AJ5eI5OnqOPBNLWSHKh2a30DoXe8/edit?usp=sharing"",""พัทลุง!M338"")"),27490)</f>
        <v>27490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IFERROR(__xludf.DUMMYFUNCTION("IMPORTRANGE(""https://docs.google.com/spreadsheets/d/1IYY_tgx_IHuhSq3AJ5eI5OnqOPBNLWSHKh2a30DoXe8/edit?usp=sharing"",""พัทลุง!M350"")"),154654.21)</f>
        <v>154654.21</v>
      </c>
      <c r="O455" s="379">
        <f t="shared" ref="O455:O459" ca="1" si="115">+IF(L455&gt;0,N455*100/L455,0)</f>
        <v>44.281553147870305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IFERROR(__xludf.DUMMYFUNCTION("IMPORTRANGE(""https://docs.google.com/spreadsheets/d/1IYY_tgx_IHuhSq3AJ5eI5OnqOPBNLWSHKh2a30DoXe8/edit?usp=sharing"",""พัทลุง!M352"")"),154654.21)</f>
        <v>154654.21</v>
      </c>
      <c r="O457" s="175">
        <f t="shared" ca="1" si="115"/>
        <v>44.281553147870305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IFERROR(__xludf.DUMMYFUNCTION("IMPORTRANGE(""https://docs.google.com/spreadsheets/d/1IYY_tgx_IHuhSq3AJ5eI5OnqOPBNLWSHKh2a30DoXe8/edit?usp=sharing"",""พัทลุง!M354"")"),154654.21)</f>
        <v>154654.21</v>
      </c>
      <c r="O459" s="175">
        <f t="shared" ca="1" si="115"/>
        <v>44.281553147870305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IFERROR(__xludf.DUMMYFUNCTION("IMPORTRANGE(""https://docs.google.com/spreadsheets/d/1IYY_tgx_IHuhSq3AJ5eI5OnqOPBNLWSHKh2a30DoXe8/edit?usp=sharing"",""พัทลุง!M357"")"),84794.87)</f>
        <v>84794.87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IFERROR(__xludf.DUMMYFUNCTION("IMPORTRANGE(""https://docs.google.com/spreadsheets/d/1IYY_tgx_IHuhSq3AJ5eI5OnqOPBNLWSHKh2a30DoXe8/edit?usp=sharing"",""พัทลุง!M358"")"),69859.34)</f>
        <v>69859.34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IFERROR(__xludf.DUMMYFUNCTION("IMPORTRANGE(""https://docs.google.com/spreadsheets/d/1IYY_tgx_IHuhSq3AJ5eI5OnqOPBNLWSHKh2a30DoXe8/edit?usp=sharing"",""พัทลุง!J459"")"),2106)</f>
        <v>2106</v>
      </c>
      <c r="K564" s="378">
        <f ca="1">IF(I564&gt;0,J564*100/I564,0)</f>
        <v>183.13043478260869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IFERROR(__xludf.DUMMYFUNCTION("IMPORTRANGE(""https://docs.google.com/spreadsheets/d/1IYY_tgx_IHuhSq3AJ5eI5OnqOPBNLWSHKh2a30DoXe8/edit?usp=sharing"",""พัทลุง!M459"")"),100774.68)</f>
        <v>100774.68</v>
      </c>
      <c r="O564" s="379">
        <f t="shared" ref="O564:O568" ca="1" si="121">+IF(L564&gt;0,N564*100/L564,0)</f>
        <v>83.755551861702131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IFERROR(__xludf.DUMMYFUNCTION("IMPORTRANGE(""https://docs.google.com/spreadsheets/d/1IYY_tgx_IHuhSq3AJ5eI5OnqOPBNLWSHKh2a30DoXe8/edit?usp=sharing"",""พัทลุง!M461"")"),100774.68)</f>
        <v>100774.68</v>
      </c>
      <c r="O566" s="175">
        <f t="shared" ca="1" si="121"/>
        <v>83.755551861702131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IFERROR(__xludf.DUMMYFUNCTION("IMPORTRANGE(""https://docs.google.com/spreadsheets/d/1IYY_tgx_IHuhSq3AJ5eI5OnqOPBNLWSHKh2a30DoXe8/edit?usp=sharing"",""พัทลุง!M463"")"),100774.68)</f>
        <v>100774.68</v>
      </c>
      <c r="O568" s="175">
        <f t="shared" ca="1" si="121"/>
        <v>83.755551861702131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IFERROR(__xludf.DUMMYFUNCTION("IMPORTRANGE(""https://docs.google.com/spreadsheets/d/1IYY_tgx_IHuhSq3AJ5eI5OnqOPBNLWSHKh2a30DoXe8/edit?usp=sharing"",""พัทลุง!M466"")"),81234.68)</f>
        <v>81234.679999999993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IFERROR(__xludf.DUMMYFUNCTION("IMPORTRANGE(""https://docs.google.com/spreadsheets/d/1IYY_tgx_IHuhSq3AJ5eI5OnqOPBNLWSHKh2a30DoXe8/edit?usp=sharing"",""พัทลุง!J468"")"),2106)</f>
        <v>2106</v>
      </c>
      <c r="K573" s="208">
        <f ca="1">IF(I573&gt;0,J573*100/I573,0)</f>
        <v>183.13043478260869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IFERROR(__xludf.DUMMYFUNCTION("IMPORTRANGE(""https://docs.google.com/spreadsheets/d/1IYY_tgx_IHuhSq3AJ5eI5OnqOPBNLWSHKh2a30DoXe8/edit?usp=sharing"",""พัทลุง!J471"")"),49)</f>
        <v>49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IFERROR(__xludf.DUMMYFUNCTION("IMPORTRANGE(""https://docs.google.com/spreadsheets/d/1IYY_tgx_IHuhSq3AJ5eI5OnqOPBNLWSHKh2a30DoXe8/edit?usp=sharing"",""พัทลุง!J472"")"),2057)</f>
        <v>2057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3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3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3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3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IFERROR(__xludf.DUMMYFUNCTION("IMPORTRANGE(""https://docs.google.com/spreadsheets/d/1IYY_tgx_IHuhSq3AJ5eI5OnqOPBNLWSHKh2a30DoXe8/edit?usp=sharing"",""พัทลุง!J523"")"),1011661.72)</f>
        <v>1011661.72</v>
      </c>
      <c r="K628" s="348">
        <f t="shared" ref="K628:K635" ca="1" si="128">IF(I628&gt;0,J628*100/I628,0)</f>
        <v>64.629721662661325</v>
      </c>
      <c r="L628" s="348"/>
      <c r="M628" s="348"/>
      <c r="N628" s="348"/>
      <c r="O628" s="175"/>
      <c r="P628" s="175"/>
    </row>
    <row r="629" spans="1:16" ht="21.75" customHeight="1" x14ac:dyDescent="0.3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IFERROR(__xludf.DUMMYFUNCTION("IMPORTRANGE(""https://docs.google.com/spreadsheets/d/1IYY_tgx_IHuhSq3AJ5eI5OnqOPBNLWSHKh2a30DoXe8/edit?usp=sharing"",""พัทลุง!J524"")"),100)</f>
        <v>100</v>
      </c>
      <c r="K629" s="348">
        <f t="shared" ca="1" si="128"/>
        <v>63.291139240506332</v>
      </c>
      <c r="L629" s="348"/>
      <c r="M629" s="348"/>
      <c r="N629" s="348"/>
      <c r="O629" s="175"/>
      <c r="P629" s="175"/>
    </row>
    <row r="630" spans="1:16" ht="21.75" customHeight="1" x14ac:dyDescent="0.3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IFERROR(__xludf.DUMMYFUNCTION("IMPORTRANGE(""https://docs.google.com/spreadsheets/d/1IYY_tgx_IHuhSq3AJ5eI5OnqOPBNLWSHKh2a30DoXe8/edit?usp=sharing"",""พัทลุง!J525"")"),172083.92)</f>
        <v>172083.92</v>
      </c>
      <c r="K630" s="348">
        <f t="shared" ca="1" si="128"/>
        <v>12.735586610973082</v>
      </c>
      <c r="L630" s="348"/>
      <c r="M630" s="348"/>
      <c r="N630" s="348"/>
      <c r="O630" s="175"/>
      <c r="P630" s="175"/>
    </row>
    <row r="631" spans="1:16" ht="21.75" customHeight="1" x14ac:dyDescent="0.3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IFERROR(__xludf.DUMMYFUNCTION("IMPORTRANGE(""https://docs.google.com/spreadsheets/d/1IYY_tgx_IHuhSq3AJ5eI5OnqOPBNLWSHKh2a30DoXe8/edit?usp=sharing"",""พัทลุง!J526"")"),44)</f>
        <v>44</v>
      </c>
      <c r="K631" s="348">
        <f t="shared" ca="1" si="128"/>
        <v>77.192982456140356</v>
      </c>
      <c r="L631" s="348"/>
      <c r="M631" s="348"/>
      <c r="N631" s="348"/>
      <c r="O631" s="175"/>
      <c r="P631" s="175"/>
    </row>
    <row r="632" spans="1:16" ht="21.75" customHeight="1" x14ac:dyDescent="0.3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IFERROR(__xludf.DUMMYFUNCTION("IMPORTRANGE(""https://docs.google.com/spreadsheets/d/1IYY_tgx_IHuhSq3AJ5eI5OnqOPBNLWSHKh2a30DoXe8/edit?usp=sharing"",""พัทลุง!J527"")"),3354.9)</f>
        <v>3354.9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IFERROR(__xludf.DUMMYFUNCTION("IMPORTRANGE(""https://docs.google.com/spreadsheets/d/1IYY_tgx_IHuhSq3AJ5eI5OnqOPBNLWSHKh2a30DoXe8/edit?usp=sharing"",""พัทลุง!J528"")"),11)</f>
        <v>11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8"/>
        <v>67.622950819672127</v>
      </c>
      <c r="L634" s="348"/>
      <c r="M634" s="348"/>
      <c r="N634" s="348"/>
      <c r="O634" s="175"/>
      <c r="P634" s="175"/>
    </row>
    <row r="635" spans="1:16" ht="21.75" customHeight="1" x14ac:dyDescent="0.3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IFERROR(__xludf.DUMMYFUNCTION("IMPORTRANGE(""https://docs.google.com/spreadsheets/d/1IYY_tgx_IHuhSq3AJ5eI5OnqOPBNLWSHKh2a30DoXe8/edit?usp=sharing"",""พัทลุง!J530"")"),23)</f>
        <v>23</v>
      </c>
      <c r="K635" s="493">
        <f t="shared" ca="1" si="128"/>
        <v>56.097560975609753</v>
      </c>
      <c r="L635" s="493"/>
      <c r="M635" s="493"/>
      <c r="N635" s="493"/>
      <c r="O635" s="519"/>
      <c r="P635" s="519"/>
    </row>
    <row r="636" spans="1:16" ht="21.75" customHeight="1" x14ac:dyDescent="0.45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45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45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45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45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45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45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45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45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45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45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45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45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45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45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45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45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45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45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45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45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45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45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45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45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45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45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45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45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45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45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45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45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45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45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45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45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45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45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45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45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45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3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3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3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3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3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3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3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3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3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3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3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3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3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3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3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3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3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3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3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3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3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3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3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3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3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3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3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3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3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3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3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3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3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3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3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3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3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3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3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3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3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3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3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3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3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3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3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3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3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3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3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3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3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3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3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3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3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3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3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3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3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3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3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3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3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3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3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3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3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3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3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3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3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3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3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3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3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3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3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3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3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3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3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3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3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3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3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3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3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3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3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3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3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3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3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3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3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3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3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3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3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3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3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3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3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3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3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3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3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3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3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3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3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3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3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3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3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3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3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3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3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3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3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3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3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3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3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3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3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3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3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3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3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3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3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3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3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3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3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3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3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3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3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3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3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3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3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3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3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3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3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3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3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3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3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3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3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3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3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3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3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3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3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3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3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3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3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3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3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3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3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3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3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3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3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3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3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3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3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3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3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3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3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3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3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3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3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3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3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3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3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3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3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3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3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3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3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3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3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3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3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3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3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3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3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3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3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3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3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3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3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3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3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3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3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3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3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3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3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3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3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3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3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3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3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3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3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3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3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3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3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3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3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3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3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3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3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3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3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3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3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3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3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3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3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3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3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3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3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3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3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3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3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3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3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3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3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3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3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3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3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3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3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3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3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3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3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3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3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3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3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3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3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3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3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3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3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3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3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3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3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3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3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3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3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3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3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3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3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3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3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3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3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3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3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3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3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3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3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3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3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3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3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3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3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3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3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3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3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3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3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3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3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3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3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3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3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3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3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3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3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3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3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3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3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3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3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3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3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3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3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3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3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3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3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3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3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3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3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3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3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3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3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3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3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3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3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3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3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3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3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3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3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3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3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3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3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3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3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3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3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3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3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3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3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3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3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3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3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3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3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3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3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3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3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3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3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3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3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3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3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3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3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3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3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3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3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3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3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3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3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3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3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3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3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3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3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3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3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3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3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3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3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3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3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3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3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3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3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3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3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3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3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3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3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3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3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3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3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3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3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3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3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3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3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3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3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3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3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3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3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3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3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3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3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3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3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3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3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3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3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3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3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3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3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3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3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3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3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3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3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3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3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3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3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3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3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3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3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3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3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3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3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3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3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3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  <brk id="635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2022-07-04T08:52:05Z</cp:lastPrinted>
  <dcterms:modified xsi:type="dcterms:W3CDTF">2022-07-04T08:55:46Z</dcterms:modified>
</cp:coreProperties>
</file>